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oaquin.almarza\Desktop\"/>
    </mc:Choice>
  </mc:AlternateContent>
  <bookViews>
    <workbookView xWindow="0" yWindow="0" windowWidth="21600" windowHeight="9435" tabRatio="656"/>
  </bookViews>
  <sheets>
    <sheet name="TAPA" sheetId="45" r:id="rId1"/>
    <sheet name="INDICE" sheetId="51" r:id="rId2"/>
    <sheet name="INTRODUCCION" sheetId="52" r:id="rId3"/>
    <sheet name="TOTAL NACIONAL" sheetId="97" r:id="rId4"/>
    <sheet name="VIDES VINIFERAS" sheetId="98" r:id="rId5"/>
    <sheet name="RIEGO" sheetId="99" r:id="rId6"/>
    <sheet name="CONDUCCION" sheetId="100" r:id="rId7"/>
    <sheet name="VAR_BLANCAS" sheetId="101" r:id="rId8"/>
    <sheet name="VAR_TINTAS" sheetId="102" r:id="rId9"/>
    <sheet name="VAR_PISQUERAS" sheetId="103" r:id="rId10"/>
    <sheet name="N° PROPIEDADES" sheetId="104" r:id="rId11"/>
    <sheet name="ARICA C-10" sheetId="105" r:id="rId12"/>
    <sheet name="TARAPACA C-11" sheetId="106" r:id="rId13"/>
    <sheet name="ANTOFAGASTA C-12" sheetId="107" r:id="rId14"/>
    <sheet name="ATACAMA C-13" sheetId="108" r:id="rId15"/>
    <sheet name="ATACAMA C-14" sheetId="109" r:id="rId16"/>
    <sheet name="ATACAMA C-15" sheetId="110" r:id="rId17"/>
    <sheet name="ATACAMA C-16" sheetId="111" r:id="rId18"/>
    <sheet name="ATACAMA C-17" sheetId="112" r:id="rId19"/>
    <sheet name="COQUIMBO C-18" sheetId="113" r:id="rId20"/>
    <sheet name="COQUIMBO C-19" sheetId="114" r:id="rId21"/>
    <sheet name="COQUIMBO C-20" sheetId="115" r:id="rId22"/>
    <sheet name="COQUIMBO C-21" sheetId="116" r:id="rId23"/>
    <sheet name="COQUIMBO C-22" sheetId="117" r:id="rId24"/>
    <sheet name="VALPARAISO C-23" sheetId="118" r:id="rId25"/>
    <sheet name="VALPARAISO C-24" sheetId="119" r:id="rId26"/>
    <sheet name="VALPARAISO C-25" sheetId="120" r:id="rId27"/>
    <sheet name="VALPARAISO C-26" sheetId="121" r:id="rId28"/>
    <sheet name="L.B.O'HIGGINS C-27" sheetId="63" r:id="rId29"/>
    <sheet name="L.B.O'HIGGINS C-28" sheetId="64" r:id="rId30"/>
    <sheet name="L.B.O'HIGGINS C-29" sheetId="65" r:id="rId31"/>
    <sheet name="L.B.O'HIGGINS C-30" sheetId="66" r:id="rId32"/>
    <sheet name="MAULE C-31" sheetId="67" r:id="rId33"/>
    <sheet name="MAULE C-32" sheetId="68" r:id="rId34"/>
    <sheet name="MAULE C-33" sheetId="69" r:id="rId35"/>
    <sheet name="MAULE C-34" sheetId="70" r:id="rId36"/>
    <sheet name=" ÑUBLE C-35" sheetId="71" r:id="rId37"/>
    <sheet name="ÑUBLE C-36" sheetId="72" r:id="rId38"/>
    <sheet name="ÑUBLE C-37" sheetId="73" r:id="rId39"/>
    <sheet name="ÑUBLE C-38" sheetId="74" r:id="rId40"/>
    <sheet name="BIO BIO C-39" sheetId="75" r:id="rId41"/>
    <sheet name="BIO BIO C-40" sheetId="76" r:id="rId42"/>
    <sheet name="BIO BIO C-41" sheetId="77" r:id="rId43"/>
    <sheet name="BIO BIO C-42" sheetId="78" r:id="rId44"/>
    <sheet name="ARAUCANIA C-43" sheetId="79" r:id="rId45"/>
    <sheet name="ARAUCANIA C-44" sheetId="80" r:id="rId46"/>
    <sheet name="LOS RIOS C-45" sheetId="81" r:id="rId47"/>
    <sheet name="LOS RIOS C-46" sheetId="82" r:id="rId48"/>
    <sheet name="LOS LAGOS C-47" sheetId="83" r:id="rId49"/>
    <sheet name="LOS LAGOS C-48" sheetId="84" r:id="rId50"/>
    <sheet name="AYSEN C-49 " sheetId="94" r:id="rId51"/>
    <sheet name="AYSEN C-50" sheetId="95" r:id="rId52"/>
    <sheet name="METROPOLITANA C-51" sheetId="85" r:id="rId53"/>
    <sheet name="METROPOLITANA C-52 " sheetId="86" r:id="rId54"/>
    <sheet name="METROPOLITANA C-53" sheetId="87" r:id="rId55"/>
    <sheet name="METROPOLITANA C-54 " sheetId="88" r:id="rId56"/>
    <sheet name="EVOLUCION SUPERFICIE C-55" sheetId="89" r:id="rId57"/>
    <sheet name="EVOLUCION CEPAJES C-56" sheetId="90" r:id="rId58"/>
  </sheets>
  <externalReferences>
    <externalReference r:id="rId59"/>
    <externalReference r:id="rId60"/>
  </externalReferences>
  <definedNames>
    <definedName name="_xlnm.Print_Titles" localSheetId="57">'EVOLUCION CEPAJES C-56'!$A:$A</definedName>
    <definedName name="_xlnm.Print_Titles" localSheetId="56">'EVOLUCION SUPERFICIE C-55'!$A:$A,'EVOLUCION SUPERFICIE C-55'!$2:$3</definedName>
    <definedName name="_xlnm.Print_Titles" localSheetId="30">'L.B.O''HIGGINS C-29'!$A:$A</definedName>
    <definedName name="_xlnm.Print_Titles" localSheetId="31">'L.B.O''HIGGINS C-30'!$A:$A</definedName>
    <definedName name="_xlnm.Print_Titles" localSheetId="35">'MAULE C-34'!$A:$A</definedName>
    <definedName name="_xlnm.Print_Titles" localSheetId="55">'METROPOLITANA C-54 '!$A:$A</definedName>
    <definedName name="_xlnm.Print_Titles" localSheetId="39">'ÑUBLE C-38'!$A:$A</definedName>
    <definedName name="_xlnm.Print_Titles" localSheetId="7">VAR_BLANCAS!$A:$A,VAR_BLANCAS!$2:$3</definedName>
    <definedName name="_xlnm.Print_Titles" localSheetId="8">VAR_TINTAS!$A:$A,VAR_TINTAS!$2:$3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21" l="1"/>
  <c r="T27" i="121"/>
  <c r="S27" i="121"/>
  <c r="R27" i="121"/>
  <c r="Q27" i="121"/>
  <c r="P27" i="121"/>
  <c r="O27" i="121"/>
  <c r="N27" i="121"/>
  <c r="M27" i="121"/>
  <c r="L27" i="121"/>
  <c r="K27" i="121"/>
  <c r="J27" i="121"/>
  <c r="I27" i="121"/>
  <c r="H27" i="121"/>
  <c r="G27" i="121"/>
  <c r="F27" i="121"/>
  <c r="E27" i="121"/>
  <c r="D27" i="121"/>
  <c r="C27" i="121"/>
  <c r="B27" i="121"/>
  <c r="V27" i="121" s="1"/>
  <c r="V26" i="121"/>
  <c r="V25" i="121"/>
  <c r="V24" i="121"/>
  <c r="V23" i="121"/>
  <c r="V22" i="121"/>
  <c r="V21" i="121"/>
  <c r="V20" i="121"/>
  <c r="V19" i="121"/>
  <c r="V18" i="121"/>
  <c r="V17" i="121"/>
  <c r="V16" i="121"/>
  <c r="V15" i="121"/>
  <c r="V14" i="121"/>
  <c r="V13" i="121"/>
  <c r="V12" i="121"/>
  <c r="V11" i="121"/>
  <c r="V10" i="121"/>
  <c r="V9" i="121"/>
  <c r="V8" i="121"/>
  <c r="V7" i="121"/>
  <c r="V6" i="121"/>
  <c r="V5" i="121"/>
  <c r="V4" i="121"/>
  <c r="V19" i="120"/>
  <c r="U19" i="120"/>
  <c r="T19" i="120"/>
  <c r="S19" i="120"/>
  <c r="R19" i="120"/>
  <c r="Q19" i="120"/>
  <c r="P19" i="120"/>
  <c r="O19" i="120"/>
  <c r="N19" i="120"/>
  <c r="M19" i="120"/>
  <c r="L19" i="120"/>
  <c r="K19" i="120"/>
  <c r="J19" i="120"/>
  <c r="I19" i="120"/>
  <c r="H19" i="120"/>
  <c r="G19" i="120"/>
  <c r="F19" i="120"/>
  <c r="E19" i="120"/>
  <c r="D19" i="120"/>
  <c r="C19" i="120"/>
  <c r="B19" i="120"/>
  <c r="W19" i="120" s="1"/>
  <c r="W18" i="120"/>
  <c r="W17" i="120"/>
  <c r="W16" i="120"/>
  <c r="W15" i="120"/>
  <c r="W14" i="120"/>
  <c r="W13" i="120"/>
  <c r="W12" i="120"/>
  <c r="W11" i="120"/>
  <c r="W10" i="120"/>
  <c r="W9" i="120"/>
  <c r="W8" i="120"/>
  <c r="W7" i="120"/>
  <c r="W6" i="120"/>
  <c r="W5" i="120"/>
  <c r="W4" i="120"/>
  <c r="B28" i="119"/>
  <c r="C28" i="119" s="1"/>
  <c r="C27" i="119"/>
  <c r="C26" i="119"/>
  <c r="C25" i="119"/>
  <c r="C24" i="119"/>
  <c r="C23" i="119"/>
  <c r="C22" i="119"/>
  <c r="C21" i="119"/>
  <c r="C20" i="119"/>
  <c r="C19" i="119"/>
  <c r="C18" i="119"/>
  <c r="C17" i="119"/>
  <c r="C16" i="119"/>
  <c r="C15" i="119"/>
  <c r="C14" i="119"/>
  <c r="C13" i="119"/>
  <c r="C12" i="119"/>
  <c r="C11" i="119"/>
  <c r="C10" i="119"/>
  <c r="C9" i="119"/>
  <c r="C8" i="119"/>
  <c r="C7" i="119"/>
  <c r="C5" i="119"/>
  <c r="C4" i="119"/>
  <c r="C28" i="118"/>
  <c r="B28" i="118"/>
  <c r="D27" i="118"/>
  <c r="D26" i="118"/>
  <c r="D25" i="118"/>
  <c r="D24" i="118"/>
  <c r="D23" i="118"/>
  <c r="D22" i="118"/>
  <c r="D21" i="118"/>
  <c r="D20" i="118"/>
  <c r="D19" i="118"/>
  <c r="D18" i="118"/>
  <c r="D17" i="118"/>
  <c r="D16" i="118"/>
  <c r="D15" i="118"/>
  <c r="D14" i="118"/>
  <c r="D13" i="118"/>
  <c r="D12" i="118"/>
  <c r="D11" i="118"/>
  <c r="D10" i="118"/>
  <c r="D9" i="118"/>
  <c r="D8" i="118"/>
  <c r="D7" i="118"/>
  <c r="D6" i="118"/>
  <c r="D5" i="118"/>
  <c r="D4" i="118"/>
  <c r="T15" i="117"/>
  <c r="S15" i="117"/>
  <c r="R15" i="117"/>
  <c r="Q15" i="117"/>
  <c r="P15" i="117"/>
  <c r="O15" i="117"/>
  <c r="N15" i="117"/>
  <c r="M15" i="117"/>
  <c r="L15" i="117"/>
  <c r="K15" i="117"/>
  <c r="J15" i="117"/>
  <c r="I15" i="117"/>
  <c r="H15" i="117"/>
  <c r="G15" i="117"/>
  <c r="F15" i="117"/>
  <c r="E15" i="117"/>
  <c r="D15" i="117"/>
  <c r="C15" i="117"/>
  <c r="B15" i="117"/>
  <c r="U14" i="117"/>
  <c r="U13" i="117"/>
  <c r="U12" i="117"/>
  <c r="U11" i="117"/>
  <c r="U10" i="117"/>
  <c r="U9" i="117"/>
  <c r="U8" i="117"/>
  <c r="U7" i="117"/>
  <c r="U6" i="117"/>
  <c r="U5" i="117"/>
  <c r="U4" i="117"/>
  <c r="O13" i="116"/>
  <c r="N13" i="116"/>
  <c r="M13" i="116"/>
  <c r="L13" i="116"/>
  <c r="K13" i="116"/>
  <c r="J13" i="116"/>
  <c r="I13" i="116"/>
  <c r="H13" i="116"/>
  <c r="G13" i="116"/>
  <c r="F13" i="116"/>
  <c r="E13" i="116"/>
  <c r="D13" i="116"/>
  <c r="C13" i="116"/>
  <c r="B13" i="116"/>
  <c r="P13" i="116" s="1"/>
  <c r="P12" i="116"/>
  <c r="P11" i="116"/>
  <c r="P10" i="116"/>
  <c r="P9" i="116"/>
  <c r="P8" i="116"/>
  <c r="P7" i="116"/>
  <c r="P6" i="116"/>
  <c r="P5" i="116"/>
  <c r="P4" i="116"/>
  <c r="J14" i="115"/>
  <c r="I14" i="115"/>
  <c r="H14" i="115"/>
  <c r="G14" i="115"/>
  <c r="F14" i="115"/>
  <c r="E14" i="115"/>
  <c r="D14" i="115"/>
  <c r="C14" i="115"/>
  <c r="B14" i="115"/>
  <c r="K14" i="115" s="1"/>
  <c r="K13" i="115"/>
  <c r="K12" i="115"/>
  <c r="K11" i="115"/>
  <c r="K10" i="115"/>
  <c r="K9" i="115"/>
  <c r="K8" i="115"/>
  <c r="K7" i="115"/>
  <c r="K6" i="115"/>
  <c r="K5" i="115"/>
  <c r="K4" i="115"/>
  <c r="C16" i="114"/>
  <c r="B16" i="114"/>
  <c r="D16" i="114" s="1"/>
  <c r="D15" i="114"/>
  <c r="D14" i="114"/>
  <c r="D13" i="114"/>
  <c r="D12" i="114"/>
  <c r="D11" i="114"/>
  <c r="D10" i="114"/>
  <c r="D9" i="114"/>
  <c r="D8" i="114"/>
  <c r="D7" i="114"/>
  <c r="D6" i="114"/>
  <c r="D5" i="114"/>
  <c r="D4" i="114"/>
  <c r="D16" i="113"/>
  <c r="C16" i="113"/>
  <c r="B16" i="113"/>
  <c r="E16" i="113" s="1"/>
  <c r="E15" i="113"/>
  <c r="E14" i="113"/>
  <c r="E13" i="113"/>
  <c r="E12" i="113"/>
  <c r="E11" i="113"/>
  <c r="E10" i="113"/>
  <c r="E9" i="113"/>
  <c r="E8" i="113"/>
  <c r="E7" i="113"/>
  <c r="E6" i="113"/>
  <c r="E5" i="113"/>
  <c r="E4" i="113"/>
  <c r="Q8" i="112"/>
  <c r="P8" i="112"/>
  <c r="O8" i="112"/>
  <c r="N8" i="112"/>
  <c r="M8" i="112"/>
  <c r="L8" i="112"/>
  <c r="K8" i="112"/>
  <c r="J8" i="112"/>
  <c r="I8" i="112"/>
  <c r="H8" i="112"/>
  <c r="G8" i="112"/>
  <c r="F8" i="112"/>
  <c r="E8" i="112"/>
  <c r="D8" i="112"/>
  <c r="C8" i="112"/>
  <c r="B8" i="112"/>
  <c r="R8" i="112" s="1"/>
  <c r="R7" i="112"/>
  <c r="R6" i="112"/>
  <c r="R5" i="112"/>
  <c r="R4" i="112"/>
  <c r="G8" i="111"/>
  <c r="F8" i="111"/>
  <c r="E8" i="111"/>
  <c r="D8" i="111"/>
  <c r="C8" i="111"/>
  <c r="B8" i="111"/>
  <c r="H8" i="111" s="1"/>
  <c r="H7" i="111"/>
  <c r="H6" i="111"/>
  <c r="H5" i="111"/>
  <c r="H4" i="111"/>
  <c r="G8" i="110"/>
  <c r="F8" i="110"/>
  <c r="E8" i="110"/>
  <c r="D8" i="110"/>
  <c r="C8" i="110"/>
  <c r="B8" i="110"/>
  <c r="H7" i="110"/>
  <c r="H6" i="110"/>
  <c r="H5" i="110"/>
  <c r="H4" i="110"/>
  <c r="C10" i="109"/>
  <c r="B10" i="109"/>
  <c r="D9" i="109"/>
  <c r="D8" i="109"/>
  <c r="D7" i="109"/>
  <c r="D6" i="109"/>
  <c r="D5" i="109"/>
  <c r="D4" i="109"/>
  <c r="D10" i="108"/>
  <c r="C10" i="108"/>
  <c r="B10" i="108"/>
  <c r="E10" i="108" s="1"/>
  <c r="E9" i="108"/>
  <c r="E8" i="108"/>
  <c r="E7" i="108"/>
  <c r="E6" i="108"/>
  <c r="E5" i="108"/>
  <c r="E4" i="108"/>
  <c r="F20" i="107"/>
  <c r="E20" i="107"/>
  <c r="D20" i="107"/>
  <c r="C20" i="107"/>
  <c r="B20" i="107"/>
  <c r="G20" i="107" s="1"/>
  <c r="G19" i="107"/>
  <c r="E15" i="107"/>
  <c r="D15" i="107"/>
  <c r="C15" i="107"/>
  <c r="B15" i="107"/>
  <c r="F15" i="107" s="1"/>
  <c r="F14" i="107"/>
  <c r="B10" i="107"/>
  <c r="D10" i="107" s="1"/>
  <c r="D9" i="107"/>
  <c r="C5" i="107"/>
  <c r="B5" i="107"/>
  <c r="D5" i="107" s="1"/>
  <c r="D4" i="107"/>
  <c r="G24" i="106"/>
  <c r="F24" i="106"/>
  <c r="E24" i="106"/>
  <c r="D24" i="106"/>
  <c r="C24" i="106"/>
  <c r="B24" i="106"/>
  <c r="H24" i="106" s="1"/>
  <c r="H23" i="106"/>
  <c r="H22" i="106"/>
  <c r="D18" i="106"/>
  <c r="C18" i="106"/>
  <c r="B18" i="106"/>
  <c r="E17" i="106"/>
  <c r="E16" i="106"/>
  <c r="B12" i="106"/>
  <c r="D12" i="106" s="1"/>
  <c r="D11" i="106"/>
  <c r="D10" i="106"/>
  <c r="C6" i="106"/>
  <c r="B6" i="106"/>
  <c r="D6" i="106" s="1"/>
  <c r="D5" i="106"/>
  <c r="D4" i="106"/>
  <c r="B15" i="105"/>
  <c r="D15" i="105" s="1"/>
  <c r="D14" i="105"/>
  <c r="B10" i="105"/>
  <c r="D10" i="105" s="1"/>
  <c r="D9" i="105"/>
  <c r="C5" i="105"/>
  <c r="B5" i="105"/>
  <c r="D5" i="105" s="1"/>
  <c r="D4" i="105"/>
  <c r="C19" i="104"/>
  <c r="B19" i="104"/>
  <c r="D19" i="104" s="1"/>
  <c r="D18" i="104"/>
  <c r="D17" i="104"/>
  <c r="D16" i="104"/>
  <c r="D15" i="104"/>
  <c r="D14" i="104"/>
  <c r="D13" i="104"/>
  <c r="D12" i="104"/>
  <c r="D11" i="104"/>
  <c r="D10" i="104"/>
  <c r="D9" i="104"/>
  <c r="D8" i="104"/>
  <c r="D7" i="104"/>
  <c r="D6" i="104"/>
  <c r="D5" i="104"/>
  <c r="D4" i="104"/>
  <c r="J8" i="103"/>
  <c r="I8" i="103"/>
  <c r="H8" i="103"/>
  <c r="G8" i="103"/>
  <c r="F8" i="103"/>
  <c r="E8" i="103"/>
  <c r="D8" i="103"/>
  <c r="C8" i="103"/>
  <c r="B8" i="103"/>
  <c r="K8" i="103" s="1"/>
  <c r="K6" i="103"/>
  <c r="K5" i="103"/>
  <c r="BD19" i="102"/>
  <c r="BC19" i="102"/>
  <c r="BB19" i="102"/>
  <c r="BA19" i="102"/>
  <c r="AZ19" i="102"/>
  <c r="AY19" i="102"/>
  <c r="AX19" i="102"/>
  <c r="AW19" i="102"/>
  <c r="AV19" i="102"/>
  <c r="AU19" i="102"/>
  <c r="AT19" i="102"/>
  <c r="AS19" i="102"/>
  <c r="AR19" i="102"/>
  <c r="AQ19" i="102"/>
  <c r="AP19" i="102"/>
  <c r="AO19" i="102"/>
  <c r="AN19" i="102"/>
  <c r="AM19" i="102"/>
  <c r="AL19" i="102"/>
  <c r="AK19" i="102"/>
  <c r="AJ19" i="102"/>
  <c r="AI19" i="102"/>
  <c r="AH19" i="102"/>
  <c r="AG19" i="102"/>
  <c r="AF19" i="102"/>
  <c r="AE19" i="102"/>
  <c r="AD19" i="102"/>
  <c r="AC19" i="102"/>
  <c r="AB19" i="102"/>
  <c r="AA19" i="102"/>
  <c r="Z19" i="102"/>
  <c r="Y19" i="102"/>
  <c r="X19" i="102"/>
  <c r="W19" i="102"/>
  <c r="V19" i="102"/>
  <c r="U19" i="102"/>
  <c r="T19" i="102"/>
  <c r="S19" i="102"/>
  <c r="R19" i="102"/>
  <c r="Q19" i="102"/>
  <c r="P19" i="102"/>
  <c r="O19" i="102"/>
  <c r="N19" i="102"/>
  <c r="M19" i="102"/>
  <c r="L19" i="102"/>
  <c r="K19" i="102"/>
  <c r="J19" i="102"/>
  <c r="I19" i="102"/>
  <c r="H19" i="102"/>
  <c r="G19" i="102"/>
  <c r="F19" i="102"/>
  <c r="E19" i="102"/>
  <c r="D19" i="102"/>
  <c r="C19" i="102"/>
  <c r="B19" i="102"/>
  <c r="BE18" i="102"/>
  <c r="BE17" i="102"/>
  <c r="BE16" i="102"/>
  <c r="BE15" i="102"/>
  <c r="BE14" i="102"/>
  <c r="BE13" i="102"/>
  <c r="BE12" i="102"/>
  <c r="BE11" i="102"/>
  <c r="BE10" i="102"/>
  <c r="BE9" i="102"/>
  <c r="BE8" i="102"/>
  <c r="BE7" i="102"/>
  <c r="BE6" i="102"/>
  <c r="BE5" i="102"/>
  <c r="BE4" i="102"/>
  <c r="AT19" i="101"/>
  <c r="AS19" i="101"/>
  <c r="AR19" i="101"/>
  <c r="AQ19" i="101"/>
  <c r="AP19" i="101"/>
  <c r="AO19" i="101"/>
  <c r="AN19" i="101"/>
  <c r="AM19" i="101"/>
  <c r="AL19" i="101"/>
  <c r="AK19" i="101"/>
  <c r="AJ19" i="101"/>
  <c r="AI19" i="101"/>
  <c r="AH19" i="101"/>
  <c r="AG19" i="101"/>
  <c r="AF19" i="101"/>
  <c r="AE19" i="101"/>
  <c r="AD19" i="101"/>
  <c r="AC19" i="101"/>
  <c r="AB19" i="101"/>
  <c r="AA19" i="101"/>
  <c r="Z19" i="101"/>
  <c r="Y19" i="101"/>
  <c r="X19" i="101"/>
  <c r="W19" i="101"/>
  <c r="V19" i="101"/>
  <c r="U19" i="101"/>
  <c r="T19" i="101"/>
  <c r="S19" i="101"/>
  <c r="R19" i="101"/>
  <c r="Q19" i="101"/>
  <c r="P19" i="101"/>
  <c r="O19" i="101"/>
  <c r="N19" i="101"/>
  <c r="M19" i="101"/>
  <c r="L19" i="101"/>
  <c r="K19" i="101"/>
  <c r="J19" i="101"/>
  <c r="I19" i="101"/>
  <c r="H19" i="101"/>
  <c r="G19" i="101"/>
  <c r="F19" i="101"/>
  <c r="E19" i="101"/>
  <c r="D19" i="101"/>
  <c r="C19" i="101"/>
  <c r="B19" i="101"/>
  <c r="AU19" i="101" s="1"/>
  <c r="AU18" i="101"/>
  <c r="AU17" i="101"/>
  <c r="AU16" i="101"/>
  <c r="AU15" i="101"/>
  <c r="AU14" i="101"/>
  <c r="AU13" i="101"/>
  <c r="AU12" i="101"/>
  <c r="AU11" i="101"/>
  <c r="AU10" i="101"/>
  <c r="AU9" i="101"/>
  <c r="AU8" i="101"/>
  <c r="AU7" i="101"/>
  <c r="AU6" i="101"/>
  <c r="AU5" i="101"/>
  <c r="I19" i="100"/>
  <c r="H19" i="100"/>
  <c r="G19" i="100"/>
  <c r="F19" i="100"/>
  <c r="E19" i="100"/>
  <c r="D19" i="100"/>
  <c r="C19" i="100"/>
  <c r="B19" i="100"/>
  <c r="J19" i="100" s="1"/>
  <c r="J18" i="100"/>
  <c r="J17" i="100"/>
  <c r="J16" i="100"/>
  <c r="J15" i="100"/>
  <c r="J14" i="100"/>
  <c r="J13" i="100"/>
  <c r="J12" i="100"/>
  <c r="J11" i="100"/>
  <c r="J10" i="100"/>
  <c r="J9" i="100"/>
  <c r="J8" i="100"/>
  <c r="J7" i="100"/>
  <c r="J6" i="100"/>
  <c r="J5" i="100"/>
  <c r="J4" i="100"/>
  <c r="D19" i="99"/>
  <c r="C19" i="99"/>
  <c r="B19" i="99"/>
  <c r="E19" i="99" s="1"/>
  <c r="E18" i="99"/>
  <c r="E17" i="99"/>
  <c r="E16" i="99"/>
  <c r="E15" i="99"/>
  <c r="E14" i="99"/>
  <c r="E13" i="99"/>
  <c r="E12" i="99"/>
  <c r="E11" i="99"/>
  <c r="E10" i="99"/>
  <c r="E9" i="99"/>
  <c r="E8" i="99"/>
  <c r="E7" i="99"/>
  <c r="E6" i="99"/>
  <c r="E5" i="99"/>
  <c r="E4" i="99"/>
  <c r="C19" i="98"/>
  <c r="B19" i="98"/>
  <c r="D18" i="98"/>
  <c r="D17" i="98"/>
  <c r="D16" i="98"/>
  <c r="D15" i="98"/>
  <c r="D14" i="98"/>
  <c r="D13" i="98"/>
  <c r="D12" i="98"/>
  <c r="D11" i="98"/>
  <c r="D10" i="98"/>
  <c r="D9" i="98"/>
  <c r="D8" i="98"/>
  <c r="D7" i="98"/>
  <c r="D6" i="98"/>
  <c r="D5" i="98"/>
  <c r="D4" i="98"/>
  <c r="B18" i="97"/>
  <c r="D17" i="97"/>
  <c r="D16" i="97"/>
  <c r="D15" i="97"/>
  <c r="D14" i="97"/>
  <c r="D13" i="97"/>
  <c r="D12" i="97"/>
  <c r="D11" i="97"/>
  <c r="D10" i="97"/>
  <c r="D9" i="97"/>
  <c r="D8" i="97"/>
  <c r="D7" i="97"/>
  <c r="D6" i="97"/>
  <c r="C5" i="97"/>
  <c r="D5" i="97" s="1"/>
  <c r="C3" i="97"/>
  <c r="D3" i="97" s="1"/>
  <c r="BE19" i="102" l="1"/>
  <c r="E18" i="106"/>
  <c r="D10" i="109"/>
  <c r="H8" i="110"/>
  <c r="U15" i="117"/>
  <c r="D28" i="118"/>
  <c r="D19" i="98"/>
  <c r="C18" i="97"/>
  <c r="D18" i="97" s="1"/>
  <c r="AA18" i="90" l="1"/>
  <c r="Z18" i="90"/>
  <c r="Y18" i="90"/>
  <c r="X18" i="90"/>
  <c r="W18" i="90"/>
  <c r="V18" i="90"/>
  <c r="U18" i="90"/>
  <c r="T18" i="90"/>
  <c r="S18" i="90"/>
  <c r="R18" i="90"/>
  <c r="Q18" i="90"/>
  <c r="P18" i="90"/>
  <c r="O18" i="90"/>
  <c r="N18" i="90"/>
  <c r="M18" i="90"/>
  <c r="L18" i="90"/>
  <c r="K18" i="90"/>
  <c r="J18" i="90"/>
  <c r="I18" i="90"/>
  <c r="H18" i="90"/>
  <c r="G18" i="90"/>
  <c r="F18" i="90"/>
  <c r="AC19" i="89"/>
  <c r="AA19" i="89"/>
  <c r="Z19" i="89"/>
  <c r="Y19" i="89"/>
  <c r="X19" i="89"/>
  <c r="W19" i="89"/>
  <c r="V19" i="89"/>
  <c r="U19" i="89"/>
  <c r="T19" i="89"/>
  <c r="R19" i="89"/>
  <c r="Q19" i="89"/>
  <c r="P19" i="89"/>
  <c r="O19" i="89"/>
  <c r="N19" i="89"/>
  <c r="M19" i="89"/>
  <c r="L19" i="89"/>
  <c r="K19" i="89"/>
  <c r="J19" i="89"/>
  <c r="I19" i="89"/>
  <c r="H19" i="89"/>
  <c r="G19" i="89"/>
  <c r="F19" i="89"/>
  <c r="E19" i="89"/>
  <c r="E20" i="89" s="1"/>
  <c r="AB18" i="89"/>
  <c r="AB16" i="89"/>
  <c r="AB15" i="89"/>
  <c r="AB14" i="89"/>
  <c r="AB13" i="89"/>
  <c r="AB12" i="89"/>
  <c r="AB11" i="89"/>
  <c r="AB10" i="89"/>
  <c r="AB9" i="89"/>
  <c r="AB8" i="89"/>
  <c r="AB7" i="89"/>
  <c r="AB6" i="89"/>
  <c r="AB5" i="89"/>
  <c r="AB4" i="89"/>
  <c r="AA28" i="88"/>
  <c r="Z28" i="88"/>
  <c r="Y28" i="88"/>
  <c r="X28" i="88"/>
  <c r="W28" i="88"/>
  <c r="V28" i="88"/>
  <c r="U28" i="88"/>
  <c r="T28" i="88"/>
  <c r="S28" i="88"/>
  <c r="R28" i="88"/>
  <c r="Q28" i="88"/>
  <c r="P28" i="88"/>
  <c r="O28" i="88"/>
  <c r="N28" i="88"/>
  <c r="M28" i="88"/>
  <c r="L28" i="88"/>
  <c r="K28" i="88"/>
  <c r="J28" i="88"/>
  <c r="I28" i="88"/>
  <c r="H28" i="88"/>
  <c r="G28" i="88"/>
  <c r="F28" i="88"/>
  <c r="E28" i="88"/>
  <c r="D28" i="88"/>
  <c r="C28" i="88"/>
  <c r="B28" i="88"/>
  <c r="AB27" i="88"/>
  <c r="AB26" i="88"/>
  <c r="AB25" i="88"/>
  <c r="AB24" i="88"/>
  <c r="AB23" i="88"/>
  <c r="AB22" i="88"/>
  <c r="AB21" i="88"/>
  <c r="AB20" i="88"/>
  <c r="AB19" i="88"/>
  <c r="AB18" i="88"/>
  <c r="AB17" i="88"/>
  <c r="AB16" i="88"/>
  <c r="AB15" i="88"/>
  <c r="AB14" i="88"/>
  <c r="AB13" i="88"/>
  <c r="AB12" i="88"/>
  <c r="AB11" i="88"/>
  <c r="AB10" i="88"/>
  <c r="AB9" i="88"/>
  <c r="AB8" i="88"/>
  <c r="AB7" i="88"/>
  <c r="AB6" i="88"/>
  <c r="AB5" i="88"/>
  <c r="AB4" i="88"/>
  <c r="Q21" i="87"/>
  <c r="P21" i="87"/>
  <c r="O21" i="87"/>
  <c r="N21" i="87"/>
  <c r="M21" i="87"/>
  <c r="L21" i="87"/>
  <c r="K21" i="87"/>
  <c r="J21" i="87"/>
  <c r="I21" i="87"/>
  <c r="H21" i="87"/>
  <c r="G21" i="87"/>
  <c r="F21" i="87"/>
  <c r="E21" i="87"/>
  <c r="D21" i="87"/>
  <c r="C21" i="87"/>
  <c r="B21" i="87"/>
  <c r="R21" i="87" s="1"/>
  <c r="R20" i="87"/>
  <c r="R19" i="87"/>
  <c r="R18" i="87"/>
  <c r="R17" i="87"/>
  <c r="R16" i="87"/>
  <c r="R15" i="87"/>
  <c r="R14" i="87"/>
  <c r="R13" i="87"/>
  <c r="R12" i="87"/>
  <c r="R11" i="87"/>
  <c r="R10" i="87"/>
  <c r="R9" i="87"/>
  <c r="R8" i="87"/>
  <c r="R7" i="87"/>
  <c r="R6" i="87"/>
  <c r="R5" i="87"/>
  <c r="R4" i="87"/>
  <c r="B28" i="86"/>
  <c r="C28" i="86" s="1"/>
  <c r="C27" i="86"/>
  <c r="C26" i="86"/>
  <c r="C25" i="86"/>
  <c r="C24" i="86"/>
  <c r="C23" i="86"/>
  <c r="C22" i="86"/>
  <c r="C21" i="86"/>
  <c r="C20" i="86"/>
  <c r="C19" i="86"/>
  <c r="C18" i="86"/>
  <c r="C17" i="86"/>
  <c r="C16" i="86"/>
  <c r="C15" i="86"/>
  <c r="C14" i="86"/>
  <c r="C13" i="86"/>
  <c r="C12" i="86"/>
  <c r="C11" i="86"/>
  <c r="C10" i="86"/>
  <c r="C9" i="86"/>
  <c r="C8" i="86"/>
  <c r="C7" i="86"/>
  <c r="C6" i="86"/>
  <c r="C5" i="86"/>
  <c r="C4" i="86"/>
  <c r="C28" i="85"/>
  <c r="B28" i="85"/>
  <c r="D28" i="85" s="1"/>
  <c r="D27" i="85"/>
  <c r="D26" i="85"/>
  <c r="D25" i="85"/>
  <c r="D24" i="85"/>
  <c r="D23" i="85"/>
  <c r="D22" i="85"/>
  <c r="D21" i="85"/>
  <c r="D20" i="85"/>
  <c r="D19" i="85"/>
  <c r="D18" i="85"/>
  <c r="D17" i="85"/>
  <c r="D16" i="85"/>
  <c r="D15" i="85"/>
  <c r="D14" i="85"/>
  <c r="D13" i="85"/>
  <c r="D12" i="85"/>
  <c r="D11" i="85"/>
  <c r="D10" i="85"/>
  <c r="D9" i="85"/>
  <c r="D8" i="85"/>
  <c r="D7" i="85"/>
  <c r="D6" i="85"/>
  <c r="D5" i="85"/>
  <c r="D4" i="85"/>
  <c r="B10" i="95"/>
  <c r="C5" i="95"/>
  <c r="B5" i="95"/>
  <c r="D4" i="95"/>
  <c r="B10" i="94"/>
  <c r="D10" i="94" s="1"/>
  <c r="C5" i="94"/>
  <c r="B5" i="94"/>
  <c r="D5" i="94" s="1"/>
  <c r="D4" i="94"/>
  <c r="H24" i="84"/>
  <c r="G24" i="84"/>
  <c r="F24" i="84"/>
  <c r="E24" i="84"/>
  <c r="D24" i="84"/>
  <c r="C24" i="84"/>
  <c r="B24" i="84"/>
  <c r="I24" i="84" s="1"/>
  <c r="I23" i="84"/>
  <c r="I22" i="84"/>
  <c r="I21" i="84"/>
  <c r="I20" i="84"/>
  <c r="I19" i="84"/>
  <c r="I18" i="84"/>
  <c r="I17" i="84"/>
  <c r="I16" i="84"/>
  <c r="K12" i="84"/>
  <c r="J12" i="84"/>
  <c r="I12" i="84"/>
  <c r="H12" i="84"/>
  <c r="G12" i="84"/>
  <c r="F12" i="84"/>
  <c r="E12" i="84"/>
  <c r="D12" i="84"/>
  <c r="C12" i="84"/>
  <c r="B12" i="84"/>
  <c r="L12" i="84" s="1"/>
  <c r="L11" i="84"/>
  <c r="L10" i="84"/>
  <c r="L9" i="84"/>
  <c r="L8" i="84"/>
  <c r="L7" i="84"/>
  <c r="L6" i="84"/>
  <c r="L5" i="84"/>
  <c r="L4" i="84"/>
  <c r="B24" i="83"/>
  <c r="D24" i="83" s="1"/>
  <c r="D23" i="83"/>
  <c r="D22" i="83"/>
  <c r="D21" i="83"/>
  <c r="D20" i="83"/>
  <c r="D19" i="83"/>
  <c r="D18" i="83"/>
  <c r="D17" i="83"/>
  <c r="D16" i="83"/>
  <c r="C12" i="83"/>
  <c r="B12" i="83"/>
  <c r="D12" i="83" s="1"/>
  <c r="D11" i="83"/>
  <c r="D10" i="83"/>
  <c r="D9" i="83"/>
  <c r="D8" i="83"/>
  <c r="D7" i="83"/>
  <c r="D6" i="83"/>
  <c r="D5" i="83"/>
  <c r="D4" i="83"/>
  <c r="B13" i="82"/>
  <c r="D13" i="82" s="1"/>
  <c r="D12" i="82"/>
  <c r="D11" i="82"/>
  <c r="D6" i="82"/>
  <c r="C6" i="82"/>
  <c r="B6" i="82"/>
  <c r="E6" i="82" s="1"/>
  <c r="E5" i="82"/>
  <c r="E4" i="82"/>
  <c r="B13" i="81"/>
  <c r="D13" i="81" s="1"/>
  <c r="D12" i="81"/>
  <c r="D11" i="81"/>
  <c r="C6" i="81"/>
  <c r="B6" i="81"/>
  <c r="D6" i="81" s="1"/>
  <c r="D5" i="81"/>
  <c r="D4" i="81"/>
  <c r="I38" i="80"/>
  <c r="H38" i="80"/>
  <c r="G38" i="80"/>
  <c r="F38" i="80"/>
  <c r="E38" i="80"/>
  <c r="D38" i="80"/>
  <c r="C38" i="80"/>
  <c r="B38" i="80"/>
  <c r="J38" i="80" s="1"/>
  <c r="J37" i="80"/>
  <c r="J36" i="80"/>
  <c r="J35" i="80"/>
  <c r="J34" i="80"/>
  <c r="J33" i="80"/>
  <c r="J32" i="80"/>
  <c r="J31" i="80"/>
  <c r="J30" i="80"/>
  <c r="J29" i="80"/>
  <c r="J28" i="80"/>
  <c r="J27" i="80"/>
  <c r="J26" i="80"/>
  <c r="J25" i="80"/>
  <c r="J24" i="80"/>
  <c r="J23" i="80"/>
  <c r="J22" i="80"/>
  <c r="K17" i="80"/>
  <c r="J17" i="80"/>
  <c r="I17" i="80"/>
  <c r="H17" i="80"/>
  <c r="G17" i="80"/>
  <c r="F17" i="80"/>
  <c r="E17" i="80"/>
  <c r="D17" i="80"/>
  <c r="C17" i="80"/>
  <c r="B17" i="80"/>
  <c r="L17" i="80" s="1"/>
  <c r="L16" i="80"/>
  <c r="L15" i="80"/>
  <c r="L14" i="80"/>
  <c r="L13" i="80"/>
  <c r="L12" i="80"/>
  <c r="L11" i="80"/>
  <c r="L10" i="80"/>
  <c r="L9" i="80"/>
  <c r="L8" i="80"/>
  <c r="L7" i="80"/>
  <c r="L6" i="80"/>
  <c r="L5" i="80"/>
  <c r="L4" i="80"/>
  <c r="B41" i="79"/>
  <c r="D41" i="79" s="1"/>
  <c r="C20" i="79"/>
  <c r="B20" i="79"/>
  <c r="D20" i="79" s="1"/>
  <c r="D19" i="79"/>
  <c r="D18" i="79"/>
  <c r="D17" i="79"/>
  <c r="D16" i="79"/>
  <c r="D15" i="79"/>
  <c r="D14" i="79"/>
  <c r="D13" i="79"/>
  <c r="D12" i="79"/>
  <c r="D11" i="79"/>
  <c r="D10" i="79"/>
  <c r="D9" i="79"/>
  <c r="D8" i="79"/>
  <c r="D7" i="79"/>
  <c r="D6" i="79"/>
  <c r="D5" i="79"/>
  <c r="D4" i="79"/>
  <c r="N19" i="78"/>
  <c r="M19" i="78"/>
  <c r="L19" i="78"/>
  <c r="K19" i="78"/>
  <c r="J19" i="78"/>
  <c r="I19" i="78"/>
  <c r="H19" i="78"/>
  <c r="G19" i="78"/>
  <c r="F19" i="78"/>
  <c r="E19" i="78"/>
  <c r="D19" i="78"/>
  <c r="C19" i="78"/>
  <c r="B19" i="78"/>
  <c r="O19" i="78" s="1"/>
  <c r="O18" i="78"/>
  <c r="O17" i="78"/>
  <c r="O16" i="78"/>
  <c r="O15" i="78"/>
  <c r="O14" i="78"/>
  <c r="O13" i="78"/>
  <c r="O12" i="78"/>
  <c r="O11" i="78"/>
  <c r="O10" i="78"/>
  <c r="O9" i="78"/>
  <c r="O8" i="78"/>
  <c r="O7" i="78"/>
  <c r="O6" i="78"/>
  <c r="O5" i="78"/>
  <c r="O4" i="78"/>
  <c r="N17" i="77"/>
  <c r="M17" i="77"/>
  <c r="L17" i="77"/>
  <c r="K17" i="77"/>
  <c r="J17" i="77"/>
  <c r="I17" i="77"/>
  <c r="H17" i="77"/>
  <c r="G17" i="77"/>
  <c r="F17" i="77"/>
  <c r="E17" i="77"/>
  <c r="D17" i="77"/>
  <c r="C17" i="77"/>
  <c r="B17" i="77"/>
  <c r="O17" i="77" s="1"/>
  <c r="O16" i="77"/>
  <c r="O15" i="77"/>
  <c r="O14" i="77"/>
  <c r="O13" i="77"/>
  <c r="O12" i="77"/>
  <c r="O11" i="77"/>
  <c r="O10" i="77"/>
  <c r="O9" i="77"/>
  <c r="O8" i="77"/>
  <c r="O7" i="77"/>
  <c r="O6" i="77"/>
  <c r="O5" i="77"/>
  <c r="O4" i="77"/>
  <c r="B19" i="76"/>
  <c r="C19" i="76" s="1"/>
  <c r="C19" i="75"/>
  <c r="B19" i="75"/>
  <c r="D19" i="75" s="1"/>
  <c r="D18" i="75"/>
  <c r="D17" i="75"/>
  <c r="D16" i="75"/>
  <c r="D15" i="75"/>
  <c r="D14" i="75"/>
  <c r="D13" i="75"/>
  <c r="D12" i="75"/>
  <c r="D11" i="75"/>
  <c r="D10" i="75"/>
  <c r="D9" i="75"/>
  <c r="D8" i="75"/>
  <c r="D7" i="75"/>
  <c r="D6" i="75"/>
  <c r="D5" i="75"/>
  <c r="D4" i="75"/>
  <c r="AC24" i="74"/>
  <c r="AB24" i="74"/>
  <c r="AA24" i="74"/>
  <c r="Z24" i="74"/>
  <c r="Y24" i="74"/>
  <c r="X24" i="74"/>
  <c r="W24" i="74"/>
  <c r="V24" i="74"/>
  <c r="U24" i="74"/>
  <c r="T24" i="74"/>
  <c r="S24" i="74"/>
  <c r="R24" i="74"/>
  <c r="Q24" i="74"/>
  <c r="P24" i="74"/>
  <c r="O24" i="74"/>
  <c r="N24" i="74"/>
  <c r="M24" i="74"/>
  <c r="L24" i="74"/>
  <c r="K24" i="74"/>
  <c r="J24" i="74"/>
  <c r="I24" i="74"/>
  <c r="H24" i="74"/>
  <c r="G24" i="74"/>
  <c r="F24" i="74"/>
  <c r="E24" i="74"/>
  <c r="D24" i="74"/>
  <c r="C24" i="74"/>
  <c r="B24" i="74"/>
  <c r="AD24" i="74" s="1"/>
  <c r="AD23" i="74"/>
  <c r="AD22" i="74"/>
  <c r="AD21" i="74"/>
  <c r="AD20" i="74"/>
  <c r="AD19" i="74"/>
  <c r="AD18" i="74"/>
  <c r="AD17" i="74"/>
  <c r="AD16" i="74"/>
  <c r="AD15" i="74"/>
  <c r="AD14" i="74"/>
  <c r="AD13" i="74"/>
  <c r="AD12" i="74"/>
  <c r="AD11" i="74"/>
  <c r="AD10" i="74"/>
  <c r="AD9" i="74"/>
  <c r="AD8" i="74"/>
  <c r="AD7" i="74"/>
  <c r="AD6" i="74"/>
  <c r="AD5" i="74"/>
  <c r="AD4" i="74"/>
  <c r="T21" i="73"/>
  <c r="S21" i="73"/>
  <c r="R21" i="73"/>
  <c r="Q21" i="73"/>
  <c r="P21" i="73"/>
  <c r="O21" i="73"/>
  <c r="N21" i="73"/>
  <c r="M21" i="73"/>
  <c r="L21" i="73"/>
  <c r="K21" i="73"/>
  <c r="J21" i="73"/>
  <c r="I21" i="73"/>
  <c r="H21" i="73"/>
  <c r="G21" i="73"/>
  <c r="F21" i="73"/>
  <c r="E21" i="73"/>
  <c r="D21" i="73"/>
  <c r="C21" i="73"/>
  <c r="B21" i="73"/>
  <c r="U21" i="73" s="1"/>
  <c r="U20" i="73"/>
  <c r="U19" i="73"/>
  <c r="U18" i="73"/>
  <c r="U17" i="73"/>
  <c r="U16" i="73"/>
  <c r="U15" i="73"/>
  <c r="U14" i="73"/>
  <c r="U13" i="73"/>
  <c r="U12" i="73"/>
  <c r="U11" i="73"/>
  <c r="U10" i="73"/>
  <c r="U9" i="73"/>
  <c r="U8" i="73"/>
  <c r="U7" i="73"/>
  <c r="U6" i="73"/>
  <c r="U5" i="73"/>
  <c r="U4" i="73"/>
  <c r="B24" i="72"/>
  <c r="C24" i="72" s="1"/>
  <c r="C23" i="72"/>
  <c r="C22" i="72"/>
  <c r="C21" i="72"/>
  <c r="C20" i="72"/>
  <c r="C19" i="72"/>
  <c r="C18" i="72"/>
  <c r="C17" i="72"/>
  <c r="C16" i="72"/>
  <c r="C15" i="72"/>
  <c r="C14" i="72"/>
  <c r="C13" i="72"/>
  <c r="C12" i="72"/>
  <c r="C11" i="72"/>
  <c r="C10" i="72"/>
  <c r="C9" i="72"/>
  <c r="C8" i="72"/>
  <c r="C7" i="72"/>
  <c r="C6" i="72"/>
  <c r="C5" i="72"/>
  <c r="C4" i="72"/>
  <c r="C24" i="71"/>
  <c r="B24" i="71"/>
  <c r="D24" i="71" s="1"/>
  <c r="D23" i="71"/>
  <c r="D22" i="71"/>
  <c r="D21" i="71"/>
  <c r="D20" i="71"/>
  <c r="D19" i="71"/>
  <c r="D18" i="71"/>
  <c r="D17" i="71"/>
  <c r="D16" i="71"/>
  <c r="D15" i="71"/>
  <c r="D14" i="71"/>
  <c r="D13" i="71"/>
  <c r="D12" i="71"/>
  <c r="D11" i="71"/>
  <c r="D10" i="71"/>
  <c r="D9" i="71"/>
  <c r="D8" i="71"/>
  <c r="D7" i="71"/>
  <c r="D6" i="71"/>
  <c r="D5" i="71"/>
  <c r="D4" i="71"/>
  <c r="AV33" i="70"/>
  <c r="AU33" i="70"/>
  <c r="AT33" i="70"/>
  <c r="AS33" i="70"/>
  <c r="AR33" i="70"/>
  <c r="AQ33" i="70"/>
  <c r="AP33" i="70"/>
  <c r="AO33" i="70"/>
  <c r="AN33" i="70"/>
  <c r="AM33" i="70"/>
  <c r="AL33" i="70"/>
  <c r="AK33" i="70"/>
  <c r="AJ33" i="70"/>
  <c r="AI33" i="70"/>
  <c r="AH33" i="70"/>
  <c r="AG33" i="70"/>
  <c r="AF33" i="70"/>
  <c r="AE33" i="70"/>
  <c r="AD33" i="70"/>
  <c r="AC33" i="70"/>
  <c r="AB33" i="70"/>
  <c r="AA33" i="70"/>
  <c r="Z33" i="70"/>
  <c r="Y33" i="70"/>
  <c r="X33" i="70"/>
  <c r="W33" i="70"/>
  <c r="V33" i="70"/>
  <c r="U33" i="70"/>
  <c r="T33" i="70"/>
  <c r="S33" i="70"/>
  <c r="R33" i="70"/>
  <c r="Q33" i="70"/>
  <c r="P33" i="70"/>
  <c r="O33" i="70"/>
  <c r="N33" i="70"/>
  <c r="M33" i="70"/>
  <c r="L33" i="70"/>
  <c r="K33" i="70"/>
  <c r="J33" i="70"/>
  <c r="I33" i="70"/>
  <c r="H33" i="70"/>
  <c r="G33" i="70"/>
  <c r="F33" i="70"/>
  <c r="E33" i="70"/>
  <c r="D33" i="70"/>
  <c r="C33" i="70"/>
  <c r="B33" i="70"/>
  <c r="AW33" i="70" s="1"/>
  <c r="AW32" i="70"/>
  <c r="AW31" i="70"/>
  <c r="AW30" i="70"/>
  <c r="AW29" i="70"/>
  <c r="AW28" i="70"/>
  <c r="AW27" i="70"/>
  <c r="AW26" i="70"/>
  <c r="AW25" i="70"/>
  <c r="AW24" i="70"/>
  <c r="AW23" i="70"/>
  <c r="AW22" i="70"/>
  <c r="AW21" i="70"/>
  <c r="AW20" i="70"/>
  <c r="AW19" i="70"/>
  <c r="AW18" i="70"/>
  <c r="AW17" i="70"/>
  <c r="AW16" i="70"/>
  <c r="AW15" i="70"/>
  <c r="AW14" i="70"/>
  <c r="AW13" i="70"/>
  <c r="AW12" i="70"/>
  <c r="AW11" i="70"/>
  <c r="AW10" i="70"/>
  <c r="AW9" i="70"/>
  <c r="AW8" i="70"/>
  <c r="AW7" i="70"/>
  <c r="AW6" i="70"/>
  <c r="AW5" i="70"/>
  <c r="AW4" i="70"/>
  <c r="AF31" i="69"/>
  <c r="AE31" i="69"/>
  <c r="AD31" i="69"/>
  <c r="AC31" i="69"/>
  <c r="AB31" i="69"/>
  <c r="AA31" i="69"/>
  <c r="Z31" i="69"/>
  <c r="Y31" i="69"/>
  <c r="X31" i="69"/>
  <c r="W31" i="69"/>
  <c r="V31" i="69"/>
  <c r="U31" i="69"/>
  <c r="T31" i="69"/>
  <c r="S31" i="69"/>
  <c r="R31" i="69"/>
  <c r="Q31" i="69"/>
  <c r="P31" i="69"/>
  <c r="O31" i="69"/>
  <c r="N31" i="69"/>
  <c r="M31" i="69"/>
  <c r="L31" i="69"/>
  <c r="K31" i="69"/>
  <c r="J31" i="69"/>
  <c r="I31" i="69"/>
  <c r="H31" i="69"/>
  <c r="G31" i="69"/>
  <c r="F31" i="69"/>
  <c r="E31" i="69"/>
  <c r="D31" i="69"/>
  <c r="C31" i="69"/>
  <c r="B31" i="69"/>
  <c r="AG31" i="69" s="1"/>
  <c r="AG30" i="69"/>
  <c r="AG29" i="69"/>
  <c r="AG28" i="69"/>
  <c r="AG27" i="69"/>
  <c r="AG26" i="69"/>
  <c r="AG25" i="69"/>
  <c r="AG24" i="69"/>
  <c r="AG23" i="69"/>
  <c r="AG22" i="69"/>
  <c r="AG21" i="69"/>
  <c r="AG20" i="69"/>
  <c r="AG19" i="69"/>
  <c r="AG18" i="69"/>
  <c r="AG17" i="69"/>
  <c r="AG16" i="69"/>
  <c r="AG15" i="69"/>
  <c r="AG14" i="69"/>
  <c r="AG13" i="69"/>
  <c r="AG12" i="69"/>
  <c r="AG11" i="69"/>
  <c r="AG10" i="69"/>
  <c r="AG9" i="69"/>
  <c r="AG8" i="69"/>
  <c r="AG7" i="69"/>
  <c r="AG6" i="69"/>
  <c r="AG5" i="69"/>
  <c r="AG4" i="69"/>
  <c r="B33" i="68"/>
  <c r="C33" i="68" s="1"/>
  <c r="C32" i="68"/>
  <c r="C31" i="68"/>
  <c r="C30" i="68"/>
  <c r="C29" i="68"/>
  <c r="C28" i="68"/>
  <c r="C27" i="68"/>
  <c r="C26" i="68"/>
  <c r="C25" i="68"/>
  <c r="C24" i="68"/>
  <c r="C23" i="68"/>
  <c r="C22" i="68"/>
  <c r="C21" i="68"/>
  <c r="C20" i="68"/>
  <c r="C19" i="68"/>
  <c r="C18" i="68"/>
  <c r="C17" i="68"/>
  <c r="C16" i="68"/>
  <c r="C15" i="68"/>
  <c r="C14" i="68"/>
  <c r="C13" i="68"/>
  <c r="C12" i="68"/>
  <c r="C11" i="68"/>
  <c r="C10" i="68"/>
  <c r="C9" i="68"/>
  <c r="C8" i="68"/>
  <c r="C7" i="68"/>
  <c r="C6" i="68"/>
  <c r="C5" i="68"/>
  <c r="C4" i="68"/>
  <c r="C33" i="67"/>
  <c r="B33" i="67"/>
  <c r="D33" i="67" s="1"/>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35" i="66"/>
  <c r="AK35" i="66" s="1"/>
  <c r="AK34" i="66"/>
  <c r="AK33" i="66"/>
  <c r="AK32" i="66"/>
  <c r="AK31" i="66"/>
  <c r="AK30" i="66"/>
  <c r="AK29" i="66"/>
  <c r="AK28" i="66"/>
  <c r="AK27" i="66"/>
  <c r="AK26" i="66"/>
  <c r="AK25" i="66"/>
  <c r="AK24" i="66"/>
  <c r="AK23" i="66"/>
  <c r="AK22" i="66"/>
  <c r="AK21" i="66"/>
  <c r="AK20" i="66"/>
  <c r="AK19" i="66"/>
  <c r="AK18" i="66"/>
  <c r="AK17" i="66"/>
  <c r="AK16" i="66"/>
  <c r="AK15" i="66"/>
  <c r="AK14" i="66"/>
  <c r="AK13" i="66"/>
  <c r="AK12" i="66"/>
  <c r="AK11" i="66"/>
  <c r="AK10" i="66"/>
  <c r="AK9" i="66"/>
  <c r="AK8" i="66"/>
  <c r="AK7" i="66"/>
  <c r="AK6" i="66"/>
  <c r="AK5" i="66"/>
  <c r="AK4" i="66"/>
  <c r="AE34" i="65"/>
  <c r="AD34" i="65"/>
  <c r="AC34" i="65"/>
  <c r="AB34" i="65"/>
  <c r="AA34" i="65"/>
  <c r="Z34" i="65"/>
  <c r="Y34" i="65"/>
  <c r="X34" i="65"/>
  <c r="W34" i="65"/>
  <c r="V34" i="65"/>
  <c r="U34" i="65"/>
  <c r="T34" i="65"/>
  <c r="S34" i="65"/>
  <c r="R34" i="65"/>
  <c r="Q34" i="65"/>
  <c r="P34" i="65"/>
  <c r="O34" i="65"/>
  <c r="N34" i="65"/>
  <c r="M34" i="65"/>
  <c r="L34" i="65"/>
  <c r="K34" i="65"/>
  <c r="J34" i="65"/>
  <c r="I34" i="65"/>
  <c r="H34" i="65"/>
  <c r="G34" i="65"/>
  <c r="F34" i="65"/>
  <c r="E34" i="65"/>
  <c r="D34" i="65"/>
  <c r="C34" i="65"/>
  <c r="B34" i="65"/>
  <c r="AF34" i="65" s="1"/>
  <c r="AF33" i="65"/>
  <c r="AF32" i="65"/>
  <c r="AF31" i="65"/>
  <c r="AF30" i="65"/>
  <c r="AF29" i="65"/>
  <c r="AF28" i="65"/>
  <c r="AF27" i="65"/>
  <c r="AF26" i="65"/>
  <c r="AF25" i="65"/>
  <c r="AF24" i="65"/>
  <c r="AF23" i="65"/>
  <c r="AF22" i="65"/>
  <c r="AF21" i="65"/>
  <c r="AF20" i="65"/>
  <c r="AF19" i="65"/>
  <c r="AF18" i="65"/>
  <c r="AF17" i="65"/>
  <c r="AF16" i="65"/>
  <c r="AF15" i="65"/>
  <c r="AF14" i="65"/>
  <c r="AF13" i="65"/>
  <c r="AF12" i="65"/>
  <c r="AF11" i="65"/>
  <c r="AF10" i="65"/>
  <c r="AF9" i="65"/>
  <c r="AF8" i="65"/>
  <c r="AF7" i="65"/>
  <c r="AF6" i="65"/>
  <c r="AF5" i="65"/>
  <c r="AF4" i="65"/>
  <c r="B36" i="64"/>
  <c r="C36" i="64" s="1"/>
  <c r="C35" i="64"/>
  <c r="C34" i="64"/>
  <c r="C33" i="64"/>
  <c r="C32" i="64"/>
  <c r="C31" i="64"/>
  <c r="C30" i="64"/>
  <c r="C29" i="64"/>
  <c r="C28" i="64"/>
  <c r="C27" i="64"/>
  <c r="C26" i="64"/>
  <c r="C25" i="64"/>
  <c r="C24" i="64"/>
  <c r="C23" i="64"/>
  <c r="C22" i="64"/>
  <c r="C21" i="64"/>
  <c r="C20" i="64"/>
  <c r="C19" i="64"/>
  <c r="C18" i="64"/>
  <c r="C17" i="64"/>
  <c r="C16" i="64"/>
  <c r="C15" i="64"/>
  <c r="C14" i="64"/>
  <c r="C13" i="64"/>
  <c r="C12" i="64"/>
  <c r="C11" i="64"/>
  <c r="C10" i="64"/>
  <c r="C9" i="64"/>
  <c r="C8" i="64"/>
  <c r="C7" i="64"/>
  <c r="C6" i="64"/>
  <c r="C5" i="64"/>
  <c r="C4" i="64"/>
  <c r="C36" i="63"/>
  <c r="B36" i="63"/>
  <c r="D36" i="63" s="1"/>
  <c r="D35" i="63"/>
  <c r="D34" i="63"/>
  <c r="D33" i="63"/>
  <c r="D32" i="63"/>
  <c r="D31" i="63"/>
  <c r="D30" i="63"/>
  <c r="D29" i="63"/>
  <c r="D28" i="63"/>
  <c r="D27" i="63"/>
  <c r="D26" i="63"/>
  <c r="D25" i="63"/>
  <c r="D24" i="63"/>
  <c r="D23" i="63"/>
  <c r="D22" i="63"/>
  <c r="D21" i="63"/>
  <c r="D20" i="63"/>
  <c r="D19" i="63"/>
  <c r="D18" i="63"/>
  <c r="D17" i="63"/>
  <c r="D16" i="63"/>
  <c r="D15" i="63"/>
  <c r="D14" i="63"/>
  <c r="D13" i="63"/>
  <c r="D12" i="63"/>
  <c r="D11" i="63"/>
  <c r="D10" i="63"/>
  <c r="D9" i="63"/>
  <c r="D8" i="63"/>
  <c r="D7" i="63"/>
  <c r="D6" i="63"/>
  <c r="D5" i="63"/>
  <c r="D4" i="63"/>
  <c r="AB28" i="88" l="1"/>
  <c r="G20" i="89"/>
  <c r="I20" i="89"/>
  <c r="K20" i="89"/>
  <c r="M20" i="89"/>
  <c r="O20" i="89"/>
  <c r="Q20" i="89"/>
  <c r="T20" i="89"/>
  <c r="AB19" i="89"/>
  <c r="AB20" i="89" s="1"/>
  <c r="H20" i="89"/>
  <c r="L20" i="89"/>
  <c r="P20" i="89"/>
  <c r="Y20" i="89"/>
  <c r="V20" i="89"/>
  <c r="Z20" i="89"/>
  <c r="F20" i="89"/>
  <c r="J20" i="89"/>
  <c r="N20" i="89"/>
  <c r="R20" i="89"/>
  <c r="W20" i="89"/>
  <c r="S19" i="89"/>
  <c r="U20" i="89" s="1"/>
  <c r="X20" i="89"/>
  <c r="AA20" i="89"/>
  <c r="AB17" i="90"/>
  <c r="AB18" i="90" s="1"/>
  <c r="AC20" i="89"/>
  <c r="AC17" i="90"/>
  <c r="AC18" i="90" l="1"/>
</calcChain>
</file>

<file path=xl/sharedStrings.xml><?xml version="1.0" encoding="utf-8"?>
<sst xmlns="http://schemas.openxmlformats.org/spreadsheetml/2006/main" count="1952" uniqueCount="568">
  <si>
    <t>Cuadro N°</t>
  </si>
  <si>
    <t>Introducción</t>
  </si>
  <si>
    <t>Catastro Vitícola Nacional (ha)</t>
  </si>
  <si>
    <t>Catastro Nacional de Vides de vinificación, cepajes blancos y tintos (ha).</t>
  </si>
  <si>
    <t>Superficie plantada de vides de vinificación, según régimen hídrico (ha).</t>
  </si>
  <si>
    <t>Superficie plantada de vides de vinificación, según sistema de condución (ha).</t>
  </si>
  <si>
    <t>Distribución Nacional de cepajes blancos de vides para vinificación (ha).</t>
  </si>
  <si>
    <t>Distribución Nacional de cepajes tintos de vides para vinificación (ha).</t>
  </si>
  <si>
    <t>Distribución nacional de cepajes de vides para pisco (ha).</t>
  </si>
  <si>
    <t>Distribución  nacional del número de propiedades con plantaciones de vides  pisqueras y viníficación.</t>
  </si>
  <si>
    <t>Catastro de vides (ha) - Región de Arica y Prinacota, Número de propiedades, Superficie cepajes blancos y tintos para vinificación.</t>
  </si>
  <si>
    <t>Catastro de vides (ha) - Región de Tarapacá, Número de propiedades, Superficie cepajes blancos y tintos para vinificación.</t>
  </si>
  <si>
    <t>Catastro de vides (ha) - Región de Antofagasta, Número de propiedades, Superficie cepajes blancos y tintos para vinificacón.</t>
  </si>
  <si>
    <t>Catastro de vides (ha) - Región de Atacama</t>
  </si>
  <si>
    <t>Número de propiedades con plantaciones de vides  para pisco y vinificación.
Región de Atacama.</t>
  </si>
  <si>
    <t>Superficie Comunal de cepajes para pisco (ha) - Región de Atacama.</t>
  </si>
  <si>
    <t>Superficie comunal de cepajes blancos para vinificación (ha) - Región de Atacama.</t>
  </si>
  <si>
    <t>Superficie comunal de cepajes tintos para vinificación (ha) - Región de Atacama.</t>
  </si>
  <si>
    <t>Catastro de vides (ha) - Región de Coquimbo.</t>
  </si>
  <si>
    <t>Número de propiedades con plantaciones de vides  para pisco y vinificación.
Región de Coquimbo.</t>
  </si>
  <si>
    <t>Superficie Comunal de cepajes para pisco (ha) - Región de Coquimbo.</t>
  </si>
  <si>
    <t>Superficie comunal de cepajes blancos para vinificación (ha) - Región de Coquimbo.</t>
  </si>
  <si>
    <t>Superficie comunal de cepajes tintos para vinificación (ha) - Región de Coquimbo.</t>
  </si>
  <si>
    <t>Catastro de vides (ha) - Región de Valparaíso.</t>
  </si>
  <si>
    <t>Número de propiedades con plantaciones de vides de  vinificación.
Región de Valparaíso.</t>
  </si>
  <si>
    <t>Superficie comunal de cepajes blancos para vinificación (ha) - Región de Valparaíso.</t>
  </si>
  <si>
    <t>Superficie comunal de cepajes tintos para vinificación (ha) - Región de Valparaíso.</t>
  </si>
  <si>
    <t>Catastro de Vides (ha) - Región del Libertador General Bernardo O'Higgins</t>
  </si>
  <si>
    <t>Número de propiedades con plantaciones de vides de vinificación - Región del Libertador General Bernardo O'Higgins.</t>
  </si>
  <si>
    <t>Superficie comunal de cepajes blancos para vinificación (ha) - Región del Libertador General Bernardo O'Higgins</t>
  </si>
  <si>
    <t>Superficie comunal de cepajes tintos para vinificación (ha) - Región del Libertador General Bernardo O'Higgins.</t>
  </si>
  <si>
    <t>Catastro de Vides (ha) - Región del Maule.</t>
  </si>
  <si>
    <t xml:space="preserve">Número de propiedades con plantaciones de vides de  vinificación.
Región del Maule. </t>
  </si>
  <si>
    <t>Superficie comunal de cepajes blancos para vinificación (ha) - Región del Maule.</t>
  </si>
  <si>
    <t>Superficie comunal de cepajes tintos para vinificación (ha) - Región del Maule.</t>
  </si>
  <si>
    <t>Catastro de vides (ha) - Región de Ñuble.</t>
  </si>
  <si>
    <t xml:space="preserve">Número de propiedades con plantaciones de vides de vinificación.
Región de Ñuble. </t>
  </si>
  <si>
    <t>Superficie comunal de cepajes blancos para vinificación (ha) - Región de Ñuble.</t>
  </si>
  <si>
    <t>Superficie comunal de cepajes tintos para vinificación (ha) - Región de Ñuble.</t>
  </si>
  <si>
    <t>Catastro de vides (ha) - Región del Bio Bio.</t>
  </si>
  <si>
    <t xml:space="preserve">Número de propiedades con plantaciones de vides de vinificación.
Región del Bio Bio. </t>
  </si>
  <si>
    <t>Superficie comunal de cepajes blancos para vinificación (ha) - Región del Bio Bio.</t>
  </si>
  <si>
    <t>Superficie comunal de cepajes tintos para vinificación (ha) - Región del Bio Bio.</t>
  </si>
  <si>
    <t>Catastro de vides (ha) y Número de propiedades con plantaciones de vides de vinificación.
Región de La Araucania.</t>
  </si>
  <si>
    <t>Superficie comunal de cepajes blancos y tintos para vinificación (ha) - Región de La Araucania.</t>
  </si>
  <si>
    <t>Catastro de vides (ha) y Número de propiedades con plantaciones de vides de vinificación.
Región de Los Rios.</t>
  </si>
  <si>
    <t>Superficie comunal de cepajes blancos y tintos para vinificación (ha) - Región de Los Rios.</t>
  </si>
  <si>
    <t>Catastro de vides (ha) y Número de propiedades con plantaciones de vides de vinificación.
Región de Los Lagos.</t>
  </si>
  <si>
    <t>Superficie comunal de cepajes blancos y tintos para vinificación (ha) - Región de Los Lagos.</t>
  </si>
  <si>
    <t>Catastro de vides (ha) y Número de propiedades con plantaciones de vides de vinificación.
Región de Aysén.</t>
  </si>
  <si>
    <t>Superficie comunal de cepajes blancos y tintos para vinificación (ha) - Región de Aysén</t>
  </si>
  <si>
    <t>Catastro de Vides (ha) - Región Metropolitana de Santiago.</t>
  </si>
  <si>
    <t>Número de propiedades con plantaciones de vides de  vinificación.
Región Metropolitana de Santiago.</t>
  </si>
  <si>
    <t>Superficie comunal de cepajes blancos para vinificación (ha) - Región Metropolitana de Santiago.</t>
  </si>
  <si>
    <t>Superficie comunal de cepajes tintos para vinificación (ha) - Región Metropolitana de Santiago.</t>
  </si>
  <si>
    <t>Evolución de la superficie plantada de vides de vinificación, años 1995-2020</t>
  </si>
  <si>
    <t>Evolución de la superficie plantada de cepajes para vinificación, años 1994-2020</t>
  </si>
  <si>
    <r>
      <t xml:space="preserve">        El Servicio Agrícola y Ganadero, presenta el Informe del Catastro Vitícola Nacional 2021, el que ha sido elaborado con los antecedentes proporcionados por los productores, a través de sus declaraciones juradas de plantación de vides para vinificación, </t>
    </r>
    <r>
      <rPr>
        <sz val="10"/>
        <rFont val="Verdana"/>
        <family val="2"/>
      </rPr>
      <t>consumo fresco</t>
    </r>
    <r>
      <rPr>
        <sz val="10"/>
        <color theme="1"/>
        <rFont val="Verdana"/>
        <family val="2"/>
      </rPr>
      <t xml:space="preserve"> y pisco, realizadas vía electrónicamente a través del sistema en línea habilitado para este efecto en el Portal Institucional del Servicio, según lo establecido por la Resolución Exenta N° 4196 de fecha 05.08.2008, declarando la totalidad del viñedo.</t>
    </r>
  </si>
  <si>
    <t xml:space="preserve">       La motivación del Servicio de presentar anualmente este Catastro del Viñedo Chileno, obedece a la necesidad de aportar información que sirvan para enfrentar en forma consistente, la implementación de políticas adecuadas al desarrollo del sector, el control de la zonificación vitícola y denominaciones de origen de vinos, como también, una acertada toma de decisiones de los diferentes agentes que intervienen en esta área de la agricultura chilena.</t>
  </si>
  <si>
    <t xml:space="preserve">       Cabe señalar que desde el año 1995 al 2007, el catastro se obtenía de la información recibida de los productores a través de las declaraciones juradas presentadas en papel, señalando solamente las variaciones o modificaciones experimentadas en el año, ya sea de arranques, injertaciones o plantaciones de vides nuevas, a diferencia de lo efectuado en el año 2008, en que se solicitó a todos los propietarios o tenedores de terrenos plantados con vides que declarasen la totalidad de su plantación, lo que significó el levantamiento de un nuevo catastro a partir del año 2008. En ésta ocasión se entrega la versión correspondiente a dicho levantamiento, para el año 2021.</t>
  </si>
  <si>
    <t xml:space="preserve"> </t>
  </si>
  <si>
    <t>Las 12 variedades más plantadas del total nacional.</t>
  </si>
  <si>
    <t>Las 12 variedades blancas más plantadas.</t>
  </si>
  <si>
    <t>Las 12 variedades tintas más plantadas.</t>
  </si>
  <si>
    <t>Variación en la superficie plantada año 2021 versus 2020.</t>
  </si>
  <si>
    <r>
      <rPr>
        <b/>
        <sz val="10"/>
        <color indexed="8"/>
        <rFont val="Verdana"/>
        <family val="2"/>
      </rPr>
      <t>Cuadro N° 2:</t>
    </r>
    <r>
      <rPr>
        <sz val="10"/>
        <color indexed="8"/>
        <rFont val="Verdana"/>
        <family val="2"/>
      </rPr>
      <t xml:space="preserve"> Catastro Vitícola Nacional (ha)</t>
    </r>
  </si>
  <si>
    <t>REGIÓN</t>
  </si>
  <si>
    <t>PISQUERA</t>
  </si>
  <si>
    <t xml:space="preserve">VINÍFERA </t>
  </si>
  <si>
    <t>TOTAL</t>
  </si>
  <si>
    <t>ARICA</t>
  </si>
  <si>
    <t>TARAPACA</t>
  </si>
  <si>
    <t>ANTOFAGASTA</t>
  </si>
  <si>
    <t>DE ATACAMA</t>
  </si>
  <si>
    <t>DE COQUIMBO</t>
  </si>
  <si>
    <t>DE VALPARAISO</t>
  </si>
  <si>
    <t>DEL L.G.B. O'HIGGINS</t>
  </si>
  <si>
    <t>DEL MAULE</t>
  </si>
  <si>
    <t>ÑUBLE</t>
  </si>
  <si>
    <t>DEL BIO BIO</t>
  </si>
  <si>
    <t>DE LA ARAUCANIA</t>
  </si>
  <si>
    <t>LOS RIOS</t>
  </si>
  <si>
    <t>DE LOS LAGOS</t>
  </si>
  <si>
    <t>AYSEN</t>
  </si>
  <si>
    <t>METROPOLITANA DE SANTIAGO</t>
  </si>
  <si>
    <r>
      <rPr>
        <b/>
        <sz val="10"/>
        <color indexed="8"/>
        <rFont val="Verdana"/>
        <family val="2"/>
      </rPr>
      <t>Cuadro N° 3:</t>
    </r>
    <r>
      <rPr>
        <sz val="10"/>
        <color indexed="8"/>
        <rFont val="Verdana"/>
        <family val="2"/>
      </rPr>
      <t xml:space="preserve"> Catastro Nacional de Vides de vinificación, cepajes blancos y tintos (ha).</t>
    </r>
  </si>
  <si>
    <t>Regiones</t>
  </si>
  <si>
    <t>Vides de Vinificación</t>
  </si>
  <si>
    <t>Total</t>
  </si>
  <si>
    <t>Blancas</t>
  </si>
  <si>
    <t>Tintas</t>
  </si>
  <si>
    <t>ATACAMA</t>
  </si>
  <si>
    <t>COQUIMBO</t>
  </si>
  <si>
    <t>VALPARAÍSO</t>
  </si>
  <si>
    <t>LIB.BDO. O'HIGGINS</t>
  </si>
  <si>
    <t>ARAUCANIA</t>
  </si>
  <si>
    <t>METROPOLITANA</t>
  </si>
  <si>
    <t>Total Nacional</t>
  </si>
  <si>
    <r>
      <rPr>
        <b/>
        <sz val="11"/>
        <color indexed="8"/>
        <rFont val="Calibri"/>
        <family val="2"/>
      </rPr>
      <t>Cuadro N° 4:</t>
    </r>
    <r>
      <rPr>
        <sz val="11"/>
        <color theme="1"/>
        <rFont val="Calibri"/>
        <family val="2"/>
        <scheme val="minor"/>
      </rPr>
      <t xml:space="preserve"> Superficie plantada de vides de vinificación, según régimen hídrico (ha).</t>
    </r>
  </si>
  <si>
    <t>RÉGIMEN HÍDRICO</t>
  </si>
  <si>
    <t>RIEGO</t>
  </si>
  <si>
    <t>SECANO</t>
  </si>
  <si>
    <t>VEGA</t>
  </si>
  <si>
    <r>
      <rPr>
        <b/>
        <sz val="11"/>
        <color indexed="8"/>
        <rFont val="Calibri"/>
        <family val="2"/>
      </rPr>
      <t>Cuadro N° 5:</t>
    </r>
    <r>
      <rPr>
        <sz val="11"/>
        <color theme="1"/>
        <rFont val="Calibri"/>
        <family val="2"/>
        <scheme val="minor"/>
      </rPr>
      <t xml:space="preserve"> Superficie plantada de vides de vinificación, según sistema de condución (ha).</t>
    </r>
  </si>
  <si>
    <t>SISTEMA DE CONDUCCION</t>
  </si>
  <si>
    <t>CABEZA</t>
  </si>
  <si>
    <t>DOBLE CORTINA</t>
  </si>
  <si>
    <t>ESPALDERA ALTA</t>
  </si>
  <si>
    <t>ESPALDERA BAJA</t>
  </si>
  <si>
    <t>LIRA</t>
  </si>
  <si>
    <t>OTROS</t>
  </si>
  <si>
    <t>PARRÓN</t>
  </si>
  <si>
    <t>SCOTT HENRY</t>
  </si>
  <si>
    <r>
      <rPr>
        <b/>
        <sz val="10"/>
        <color indexed="8"/>
        <rFont val="Verdana"/>
        <family val="2"/>
      </rPr>
      <t>Cuadro N° 6:</t>
    </r>
    <r>
      <rPr>
        <sz val="10"/>
        <color indexed="8"/>
        <rFont val="Verdana"/>
        <family val="2"/>
      </rPr>
      <t xml:space="preserve"> Distribución Nacional de cepajes blancos de vides para vinificación (ha).</t>
    </r>
  </si>
  <si>
    <t>REGION</t>
  </si>
  <si>
    <t>VARIEDADES VINIFERAS BLANCAS (has)</t>
  </si>
  <si>
    <t>AHMEUR BOU AHMEUR</t>
  </si>
  <si>
    <t>ALBARIÑO</t>
  </si>
  <si>
    <t>ALBILLA</t>
  </si>
  <si>
    <t>BLANCA OVOIDE</t>
  </si>
  <si>
    <t>CHARDONNAY - PINOT CHARDONNAY</t>
  </si>
  <si>
    <t>CHASSELAS</t>
  </si>
  <si>
    <t>CHENIN BLANC - CHENIN</t>
  </si>
  <si>
    <t>CRISTAL</t>
  </si>
  <si>
    <t>FALANGHINA</t>
  </si>
  <si>
    <t>FIANO</t>
  </si>
  <si>
    <t>FLORA</t>
  </si>
  <si>
    <t>GARGANEGA</t>
  </si>
  <si>
    <t>GEWURZTRAMINER</t>
  </si>
  <si>
    <t>GRECO DI TUFO</t>
  </si>
  <si>
    <t>GRÜNER VELTLINER</t>
  </si>
  <si>
    <t>GROS MANSENG</t>
  </si>
  <si>
    <t>HUASQUINA</t>
  </si>
  <si>
    <t>INCROCIO MANZONI</t>
  </si>
  <si>
    <t>MARSANNE</t>
  </si>
  <si>
    <t>MOSCATEL AMARILLA</t>
  </si>
  <si>
    <t>MOSCATEL DE ALEJANDRÍA - BLANCA ITALIA</t>
  </si>
  <si>
    <t>MOSCATEL DE AUSTRIA</t>
  </si>
  <si>
    <t>MOSCATEL DE FRONTIGNAN</t>
  </si>
  <si>
    <t>MOSCATEL ROSADA</t>
  </si>
  <si>
    <t>MUSCAT</t>
  </si>
  <si>
    <t>MUSCAT PETITS GRAINS</t>
  </si>
  <si>
    <t>PEDRO JIMENEZ - PEDRO GIMENEZ</t>
  </si>
  <si>
    <t>PETIT MANSENG</t>
  </si>
  <si>
    <t>PIGNOLETTO</t>
  </si>
  <si>
    <t>PINOT BLANC - PINOT BLANCO, BURGUNDER WEISSER</t>
  </si>
  <si>
    <t>PINOT GRIS</t>
  </si>
  <si>
    <t>RIESLING</t>
  </si>
  <si>
    <t>ROUSSANNE</t>
  </si>
  <si>
    <t>SAUVIGNON BLANC</t>
  </si>
  <si>
    <t>SAUVIGNON GRIS - SAUVIGNON ROSE</t>
  </si>
  <si>
    <t>SAUVIGNON VERT</t>
  </si>
  <si>
    <t>SEMILLON</t>
  </si>
  <si>
    <t>SILVANER</t>
  </si>
  <si>
    <t>TAMARUGAL</t>
  </si>
  <si>
    <t>TORONTEL</t>
  </si>
  <si>
    <t>TRAMINER</t>
  </si>
  <si>
    <t>VERDEJO</t>
  </si>
  <si>
    <t>VERDUZZO FRIULANO</t>
  </si>
  <si>
    <t>VERMENTINO B</t>
  </si>
  <si>
    <t>VIOGNIER</t>
  </si>
  <si>
    <t>VALPARAISO</t>
  </si>
  <si>
    <t>L.B.O'HIGGINS</t>
  </si>
  <si>
    <t>MAULE</t>
  </si>
  <si>
    <t>BIO BIO</t>
  </si>
  <si>
    <t>LOS LAGOS</t>
  </si>
  <si>
    <r>
      <rPr>
        <b/>
        <sz val="10"/>
        <color indexed="8"/>
        <rFont val="Verdana"/>
        <family val="2"/>
      </rPr>
      <t>Cuadro N° 7:</t>
    </r>
    <r>
      <rPr>
        <sz val="10"/>
        <color indexed="8"/>
        <rFont val="Verdana"/>
        <family val="2"/>
      </rPr>
      <t xml:space="preserve"> Distribución Nacional de cepajes tintos de vides para vinificación (ha).</t>
    </r>
  </si>
  <si>
    <t>VARIEDADES VINIFERAS TINTAS (has)</t>
  </si>
  <si>
    <t>AGLIANICO</t>
  </si>
  <si>
    <t>ALICANTE BOUSCHET</t>
  </si>
  <si>
    <t>ARAMON NOIR</t>
  </si>
  <si>
    <t>ARINARNOA</t>
  </si>
  <si>
    <t>BARBERA</t>
  </si>
  <si>
    <t>BARROCA</t>
  </si>
  <si>
    <t>BELTZA</t>
  </si>
  <si>
    <t>BONARDA</t>
  </si>
  <si>
    <t>CABERNET FRANC - CABERNET FRANCO</t>
  </si>
  <si>
    <t>CABERNET SAUVIGNON - CABERNET</t>
  </si>
  <si>
    <t>CARGADORA</t>
  </si>
  <si>
    <t>CARIGNAN - CARIGNANE, CARIÑENA</t>
  </si>
  <si>
    <t>CARMENÈRE - GRANDE VIDURE</t>
  </si>
  <si>
    <t>CESANESSE</t>
  </si>
  <si>
    <t>CILIEGIOLO</t>
  </si>
  <si>
    <t>CINSAULT</t>
  </si>
  <si>
    <t>CORINTO</t>
  </si>
  <si>
    <t>CORVINA</t>
  </si>
  <si>
    <t>COT - COT ROUGE,MALBEC, MALBEK, MALBECK</t>
  </si>
  <si>
    <t>DOLCETTO</t>
  </si>
  <si>
    <t>GAMAY</t>
  </si>
  <si>
    <t>GARNACHA - GRENACHE</t>
  </si>
  <si>
    <t>GARRUT</t>
  </si>
  <si>
    <t>GRACIANO</t>
  </si>
  <si>
    <t>GROS COLMAN</t>
  </si>
  <si>
    <t>LACRIMA CHRISTI</t>
  </si>
  <si>
    <t>LAGREIN</t>
  </si>
  <si>
    <t>MARSELAN</t>
  </si>
  <si>
    <t>MENCIA</t>
  </si>
  <si>
    <t>MERLOT</t>
  </si>
  <si>
    <t>MONTEPULCIANO</t>
  </si>
  <si>
    <t>MOSCATEL NEGRA</t>
  </si>
  <si>
    <t>MOURVEDRE - MONASTRELL, MATARO</t>
  </si>
  <si>
    <t>NEBBIOLO</t>
  </si>
  <si>
    <t>PAIS - MISSION, CRIOLLA</t>
  </si>
  <si>
    <t>PETIT VERDOT</t>
  </si>
  <si>
    <t>PETITE SYRAH - DURIF</t>
  </si>
  <si>
    <t>PINOT MEUNIER</t>
  </si>
  <si>
    <t>PINOT NOIR - PINOT NEGRO</t>
  </si>
  <si>
    <t>PORTUGAIS BLEU</t>
  </si>
  <si>
    <t>REFOSCO</t>
  </si>
  <si>
    <t>ROMANO - CESAR - CESAR NOIR</t>
  </si>
  <si>
    <t>SAGRANTINO</t>
  </si>
  <si>
    <t>SAN FRANCISCO</t>
  </si>
  <si>
    <t>SANGIOVESE - NIELLUCCIO</t>
  </si>
  <si>
    <t>SYRAH - SIRAH, SHIRAZ</t>
  </si>
  <si>
    <t>TANNAT</t>
  </si>
  <si>
    <t>TEMPRANILLO</t>
  </si>
  <si>
    <t>TEROLDEGO</t>
  </si>
  <si>
    <t>TERRANO</t>
  </si>
  <si>
    <t>TINTORERAS</t>
  </si>
  <si>
    <t>TOURIGA NACIONAL N</t>
  </si>
  <si>
    <t>TROUSSEAU</t>
  </si>
  <si>
    <t>VERDOT</t>
  </si>
  <si>
    <t>ZINFANDEL</t>
  </si>
  <si>
    <r>
      <t>Cuadro N° 8:</t>
    </r>
    <r>
      <rPr>
        <sz val="10"/>
        <color indexed="8"/>
        <rFont val="Verdana"/>
        <family val="2"/>
      </rPr>
      <t xml:space="preserve"> Distribución nacional de cepajes de vides para pisco (ha).</t>
    </r>
  </si>
  <si>
    <t>VARIEDADES DE VIDES PISQUERAS</t>
  </si>
  <si>
    <t>MOSCATEL BLANCA O TEMPRANA</t>
  </si>
  <si>
    <t>MOSCATEL DE ALEJANDRÍA O ITALIA</t>
  </si>
  <si>
    <t>MOSCATEL ROSADA (PASTILLA)</t>
  </si>
  <si>
    <t>PEDRO JIMENEZ</t>
  </si>
  <si>
    <r>
      <t xml:space="preserve">Cuadro N° 9: </t>
    </r>
    <r>
      <rPr>
        <sz val="10"/>
        <color indexed="8"/>
        <rFont val="Verdana"/>
        <family val="2"/>
      </rPr>
      <t>Distribución  nacional del número de propiedades con plantaciones de vides  pisqueras y viníficación.</t>
    </r>
  </si>
  <si>
    <t>NUMERO DE PROPIEDADES</t>
  </si>
  <si>
    <t>PISQUERAS</t>
  </si>
  <si>
    <t>VINIFICACIÓN</t>
  </si>
  <si>
    <r>
      <rPr>
        <b/>
        <sz val="10"/>
        <color indexed="8"/>
        <rFont val="Verdana"/>
        <family val="2"/>
      </rPr>
      <t>Cuadro N° 10:</t>
    </r>
    <r>
      <rPr>
        <sz val="10"/>
        <color indexed="8"/>
        <rFont val="Verdana"/>
        <family val="2"/>
      </rPr>
      <t xml:space="preserve"> Catastro de vides (ha) - Región de Arica y Prinacota, Número de propiedades, Superficie cepajes blancos y tintos para vinificación.</t>
    </r>
  </si>
  <si>
    <t>COMUNA</t>
  </si>
  <si>
    <t>SUPERFICIE PLANTADA (has)</t>
  </si>
  <si>
    <t>VINÍFERA BLANCA</t>
  </si>
  <si>
    <t>VINÍFERA TINTA</t>
  </si>
  <si>
    <t>CAMARONES</t>
  </si>
  <si>
    <t>Total general</t>
  </si>
  <si>
    <t>NUMERO PROPIEDADES</t>
  </si>
  <si>
    <t>VARIEDADES VINIFERAS</t>
  </si>
  <si>
    <t>Pais</t>
  </si>
  <si>
    <r>
      <rPr>
        <b/>
        <sz val="10"/>
        <color indexed="8"/>
        <rFont val="Verdana"/>
        <family val="2"/>
      </rPr>
      <t xml:space="preserve">Cuadro N° 11: </t>
    </r>
    <r>
      <rPr>
        <sz val="10"/>
        <color indexed="8"/>
        <rFont val="Verdana"/>
        <family val="2"/>
      </rPr>
      <t>Catastro de vides (ha) - Región de Tarapacá, Número de propiedades, Superficie cepajes blancos y tintos para vinificación.</t>
    </r>
  </si>
  <si>
    <t>PICA</t>
  </si>
  <si>
    <t>POZO ALMONTE</t>
  </si>
  <si>
    <t>Ahmeur Bou ahmeur</t>
  </si>
  <si>
    <t>Tamarugal</t>
  </si>
  <si>
    <t>Torontel</t>
  </si>
  <si>
    <t>Cabernet Sauvignon</t>
  </si>
  <si>
    <t>Carmenère</t>
  </si>
  <si>
    <t>Gros Colman</t>
  </si>
  <si>
    <t>Merlot</t>
  </si>
  <si>
    <t>Syrah</t>
  </si>
  <si>
    <r>
      <t xml:space="preserve">Cuadro N° 12: </t>
    </r>
    <r>
      <rPr>
        <sz val="10"/>
        <color indexed="8"/>
        <rFont val="Verdana"/>
        <family val="2"/>
      </rPr>
      <t>Catastro de vides (ha) - Región de Antofagasta, Número de propiedades, Superficie cepajes blancos y tintos para vinificacón.</t>
    </r>
  </si>
  <si>
    <t>SAN PEDRO DE ATACAMA</t>
  </si>
  <si>
    <t>Chardonnay - Pinot Chardonnay</t>
  </si>
  <si>
    <t>Moscatel De Alejandría - Blanca Italia</t>
  </si>
  <si>
    <t>Moscatel Rosada</t>
  </si>
  <si>
    <t>Moscatel Rosada (Pastilla)</t>
  </si>
  <si>
    <t>Cot - Malbec</t>
  </si>
  <si>
    <t>Pais - Mission, Criolla</t>
  </si>
  <si>
    <t>Petit Verdot</t>
  </si>
  <si>
    <t>Pinot Noir - Pinot Negro</t>
  </si>
  <si>
    <t>Syrah - Sirah, Shiraz</t>
  </si>
  <si>
    <r>
      <rPr>
        <b/>
        <sz val="10"/>
        <color indexed="8"/>
        <rFont val="Verdana"/>
        <family val="2"/>
      </rPr>
      <t xml:space="preserve">Cuadro N° 13: </t>
    </r>
    <r>
      <rPr>
        <sz val="10"/>
        <color indexed="8"/>
        <rFont val="Verdana"/>
        <family val="2"/>
      </rPr>
      <t>Catastro de vides (ha) - Región de Atacama</t>
    </r>
  </si>
  <si>
    <t>ALTO DEL CARMEN</t>
  </si>
  <si>
    <t>COPIAPO</t>
  </si>
  <si>
    <t>FREIRINA</t>
  </si>
  <si>
    <t>HUASCO</t>
  </si>
  <si>
    <t>TIERRA AMARILLA</t>
  </si>
  <si>
    <t>VALLENAR</t>
  </si>
  <si>
    <r>
      <rPr>
        <b/>
        <sz val="10"/>
        <color indexed="8"/>
        <rFont val="Verdana"/>
        <family val="2"/>
      </rPr>
      <t xml:space="preserve">Cuadro N° 14: </t>
    </r>
    <r>
      <rPr>
        <sz val="10"/>
        <color indexed="8"/>
        <rFont val="Verdana"/>
        <family val="2"/>
      </rPr>
      <t>Número de propiedades con plantaciones de vides  para pisco y vinificación - Región de Atacama.</t>
    </r>
  </si>
  <si>
    <r>
      <rPr>
        <b/>
        <sz val="10"/>
        <color indexed="8"/>
        <rFont val="Verdana"/>
        <family val="2"/>
      </rPr>
      <t>Cuadro N° 15:</t>
    </r>
    <r>
      <rPr>
        <sz val="10"/>
        <color indexed="8"/>
        <rFont val="Verdana"/>
        <family val="2"/>
      </rPr>
      <t xml:space="preserve"> Número de propiedades con plantaciones de vides  para pisco y vinificación - Región de Atacama.</t>
    </r>
  </si>
  <si>
    <t>VARIEDADES PARA PISCO</t>
  </si>
  <si>
    <t>MOSCAEL NEGRA</t>
  </si>
  <si>
    <r>
      <rPr>
        <b/>
        <sz val="10"/>
        <color indexed="8"/>
        <rFont val="Verdana"/>
        <family val="2"/>
      </rPr>
      <t>Cuadro N° 16:</t>
    </r>
    <r>
      <rPr>
        <sz val="10"/>
        <color indexed="8"/>
        <rFont val="Verdana"/>
        <family val="2"/>
      </rPr>
      <t xml:space="preserve"> Superficie comunal de cepajes blancos para vinificación (ha) - Región de Atacama.</t>
    </r>
  </si>
  <si>
    <t>Albilla</t>
  </si>
  <si>
    <t>SAUVIGNON BLANC - BLANC FUMÉ - FUMÉ</t>
  </si>
  <si>
    <r>
      <rPr>
        <b/>
        <sz val="10"/>
        <color indexed="8"/>
        <rFont val="Verdana"/>
        <family val="2"/>
      </rPr>
      <t>Cuadro N° 17:</t>
    </r>
    <r>
      <rPr>
        <sz val="10"/>
        <color indexed="8"/>
        <rFont val="Verdana"/>
        <family val="2"/>
      </rPr>
      <t xml:space="preserve"> Superficie comunal de cepajes tintos para vinificación (ha) - Región de Atacama.</t>
    </r>
  </si>
  <si>
    <t>Alicante Henri Bouschet - Alicante Bouschet, Alicante Bouchet</t>
  </si>
  <si>
    <t>COT - COT ROUGE - MALBEC - MALBEK - MALBECK</t>
  </si>
  <si>
    <t>MOURVEDRE - MONASTRELL - MATARO</t>
  </si>
  <si>
    <t>PAIS - MISSION - CRIOLLA</t>
  </si>
  <si>
    <t>SYRAH - SIRAH - SHIRAZ</t>
  </si>
  <si>
    <t>Tintorera</t>
  </si>
  <si>
    <r>
      <rPr>
        <b/>
        <sz val="10"/>
        <color indexed="8"/>
        <rFont val="Verdana"/>
        <family val="2"/>
      </rPr>
      <t>Cuadro N° 18:</t>
    </r>
    <r>
      <rPr>
        <sz val="10"/>
        <color indexed="8"/>
        <rFont val="Verdana"/>
        <family val="2"/>
      </rPr>
      <t xml:space="preserve"> Catastro de vides (ha) - Región de Coquimbo.</t>
    </r>
  </si>
  <si>
    <t>COMBARBALA</t>
  </si>
  <si>
    <t>ILLAPEL</t>
  </si>
  <si>
    <t>LA HIGUERA</t>
  </si>
  <si>
    <t>LA SERENA</t>
  </si>
  <si>
    <t>MONTE PATRIA</t>
  </si>
  <si>
    <t>OVALLE</t>
  </si>
  <si>
    <t>PAIHUANO</t>
  </si>
  <si>
    <t>PUNITAQUI</t>
  </si>
  <si>
    <t>RIO HURTADO</t>
  </si>
  <si>
    <t>SALAMANCA</t>
  </si>
  <si>
    <t>VICUNA</t>
  </si>
  <si>
    <r>
      <rPr>
        <b/>
        <sz val="10"/>
        <color indexed="8"/>
        <rFont val="Verdana"/>
        <family val="2"/>
      </rPr>
      <t>Cuadro N° 19:</t>
    </r>
    <r>
      <rPr>
        <sz val="10"/>
        <color indexed="8"/>
        <rFont val="Verdana"/>
        <family val="2"/>
      </rPr>
      <t xml:space="preserve"> Número de propiedades con plantaciones de vides  para pisco y vinificación.</t>
    </r>
  </si>
  <si>
    <t>Pisquera</t>
  </si>
  <si>
    <t xml:space="preserve">Viníferas </t>
  </si>
  <si>
    <r>
      <rPr>
        <b/>
        <sz val="10"/>
        <color indexed="8"/>
        <rFont val="Verdana"/>
        <family val="2"/>
      </rPr>
      <t xml:space="preserve">Cuadro N° 20: </t>
    </r>
    <r>
      <rPr>
        <sz val="10"/>
        <color indexed="8"/>
        <rFont val="Verdana"/>
        <family val="2"/>
      </rPr>
      <t>Superficie Comunal de cepajes para pisco (ha) - Región de Coquimbo.</t>
    </r>
  </si>
  <si>
    <t>MOSCATEL ROSADA O PASTILLA</t>
  </si>
  <si>
    <t>PEDRO JIMÉNEZ</t>
  </si>
  <si>
    <r>
      <rPr>
        <b/>
        <sz val="10"/>
        <color indexed="8"/>
        <rFont val="Verdana"/>
        <family val="2"/>
      </rPr>
      <t xml:space="preserve">Cuadro N° 21: </t>
    </r>
    <r>
      <rPr>
        <sz val="10"/>
        <color indexed="8"/>
        <rFont val="Verdana"/>
        <family val="2"/>
      </rPr>
      <t>Superficie comunal de cepajes blancos para vinificación (ha) - Región de Coquimbo.</t>
    </r>
  </si>
  <si>
    <t>PEDRO JIMÉNEZ - PEDRO GIMÉNEZ</t>
  </si>
  <si>
    <t>PINOT GRIS - PINOT GRIGIO</t>
  </si>
  <si>
    <r>
      <t xml:space="preserve">Cuadro N° 22: </t>
    </r>
    <r>
      <rPr>
        <sz val="10"/>
        <color indexed="8"/>
        <rFont val="Verdana"/>
        <family val="2"/>
      </rPr>
      <t>Superficie comunal de cepajes tintos para vinificación (ha) - Región de Coquimbo.</t>
    </r>
  </si>
  <si>
    <t>CARIGNAN - CARIGNANE - CARIÑENA</t>
  </si>
  <si>
    <t>PAÍS</t>
  </si>
  <si>
    <t>TINTORERA</t>
  </si>
  <si>
    <t>TOURIGA NACIONAL N - AZAL</t>
  </si>
  <si>
    <r>
      <t xml:space="preserve">Cuadro N° 23: </t>
    </r>
    <r>
      <rPr>
        <sz val="10"/>
        <color indexed="8"/>
        <rFont val="Verdana"/>
        <family val="2"/>
      </rPr>
      <t>Catastro de vides (ha) - Región de Valparaíso.</t>
    </r>
  </si>
  <si>
    <t>ALGARROBO</t>
  </si>
  <si>
    <t>CABILDO</t>
  </si>
  <si>
    <t>CALLE LARGA</t>
  </si>
  <si>
    <t>CARTAGENA</t>
  </si>
  <si>
    <t>CASABLANCA</t>
  </si>
  <si>
    <t>CATEMU</t>
  </si>
  <si>
    <t>HIJUELAS</t>
  </si>
  <si>
    <t>LIMACHE</t>
  </si>
  <si>
    <t>LLAY-LLAY</t>
  </si>
  <si>
    <t>LOS ANDES</t>
  </si>
  <si>
    <t>NOGALES</t>
  </si>
  <si>
    <t>PANQUEHUE</t>
  </si>
  <si>
    <t>PETORCA</t>
  </si>
  <si>
    <t>PUCHUNCAVI</t>
  </si>
  <si>
    <t>PUTAENDO</t>
  </si>
  <si>
    <t>QUILLOTA</t>
  </si>
  <si>
    <t>QUILPUE</t>
  </si>
  <si>
    <t>RINCONADA</t>
  </si>
  <si>
    <t>SAN ANTONIO</t>
  </si>
  <si>
    <t>SAN ESTEBAN</t>
  </si>
  <si>
    <t>SAN FELIPE</t>
  </si>
  <si>
    <t>SANTA MARIA</t>
  </si>
  <si>
    <t>SANTO DOMINGO</t>
  </si>
  <si>
    <t>ZAPALLAR</t>
  </si>
  <si>
    <r>
      <rPr>
        <b/>
        <sz val="10"/>
        <color indexed="8"/>
        <rFont val="Verdana"/>
        <family val="2"/>
      </rPr>
      <t>Cuadro N° 24</t>
    </r>
    <r>
      <rPr>
        <sz val="10"/>
        <color indexed="8"/>
        <rFont val="Verdana"/>
        <family val="2"/>
      </rPr>
      <t>: Número de propiedades con plantaciones de vides de  vinificación.</t>
    </r>
  </si>
  <si>
    <r>
      <rPr>
        <b/>
        <sz val="10"/>
        <color indexed="8"/>
        <rFont val="Verdana"/>
        <family val="2"/>
      </rPr>
      <t>Cuadro N° 25</t>
    </r>
    <r>
      <rPr>
        <sz val="10"/>
        <color indexed="8"/>
        <rFont val="Verdana"/>
        <family val="2"/>
      </rPr>
      <t>: Superficie comunal de cepajes blancos para vinificación (ha) - Región de Valparaíso.</t>
    </r>
  </si>
  <si>
    <t>PINOT BLANC - PINOT BLANCO - BURGUNDER WEISSER</t>
  </si>
  <si>
    <t>SAUVIGNON GRIS - SAUVIGNON ROSÉ</t>
  </si>
  <si>
    <t>SEMILLÓN</t>
  </si>
  <si>
    <t>VERMENTINO B - MALVASIA B</t>
  </si>
  <si>
    <r>
      <rPr>
        <b/>
        <sz val="10"/>
        <color indexed="8"/>
        <rFont val="Verdana"/>
        <family val="2"/>
      </rPr>
      <t>Cuadro N° 26</t>
    </r>
    <r>
      <rPr>
        <sz val="10"/>
        <color indexed="8"/>
        <rFont val="Verdana"/>
        <family val="2"/>
      </rPr>
      <t>: Superficie comunal de cepajes tintos para vinificación (ha) - Región de Valparaíso.</t>
    </r>
  </si>
  <si>
    <t>ZINFANDEL - PRIMITIVO</t>
  </si>
  <si>
    <r>
      <rPr>
        <b/>
        <sz val="10"/>
        <color indexed="8"/>
        <rFont val="Verdana"/>
        <family val="2"/>
      </rPr>
      <t>Cuadro N° 27</t>
    </r>
    <r>
      <rPr>
        <sz val="10"/>
        <color indexed="8"/>
        <rFont val="Verdana"/>
        <family val="2"/>
      </rPr>
      <t>: Catastro de vides (ha) - Región del Libertador General Bernardo O´Higgins</t>
    </r>
  </si>
  <si>
    <t>CHEPICA</t>
  </si>
  <si>
    <t>CHIMBARONGO</t>
  </si>
  <si>
    <t>CODEGUA</t>
  </si>
  <si>
    <t>COLTAUCO</t>
  </si>
  <si>
    <t>DONIHUE</t>
  </si>
  <si>
    <t>GRANEROS</t>
  </si>
  <si>
    <t>LA ESTRELLA</t>
  </si>
  <si>
    <t>LAS CABRAS</t>
  </si>
  <si>
    <t>LITUECHE</t>
  </si>
  <si>
    <t>LOLOL</t>
  </si>
  <si>
    <t>MACHALI</t>
  </si>
  <si>
    <t>MALLOA</t>
  </si>
  <si>
    <t>MARCHIGUE</t>
  </si>
  <si>
    <t>MOSTAZAL</t>
  </si>
  <si>
    <t>NANCAGUA</t>
  </si>
  <si>
    <t>NAVIDAD</t>
  </si>
  <si>
    <t>OLIVAR</t>
  </si>
  <si>
    <t>PALMILLA</t>
  </si>
  <si>
    <t>PAREDONES</t>
  </si>
  <si>
    <t>PERALILLO</t>
  </si>
  <si>
    <t>PEUMO</t>
  </si>
  <si>
    <t>PICHIDEGUA</t>
  </si>
  <si>
    <t>PICHILEMU</t>
  </si>
  <si>
    <t>PLACILLA</t>
  </si>
  <si>
    <t>PUMANQUE</t>
  </si>
  <si>
    <t>QUINTA TILCOCO</t>
  </si>
  <si>
    <t>RANCAGUA</t>
  </si>
  <si>
    <t>RENGO</t>
  </si>
  <si>
    <t>REQUINOA</t>
  </si>
  <si>
    <t>SAN FERNANDO</t>
  </si>
  <si>
    <t>SAN VICENTE</t>
  </si>
  <si>
    <t>SANTA CRUZ</t>
  </si>
  <si>
    <r>
      <rPr>
        <b/>
        <sz val="10"/>
        <color indexed="8"/>
        <rFont val="Verdana"/>
        <family val="2"/>
      </rPr>
      <t>Cuadro N° 28</t>
    </r>
    <r>
      <rPr>
        <sz val="10"/>
        <color indexed="8"/>
        <rFont val="Verdana"/>
        <family val="2"/>
      </rPr>
      <t>: Número de propiedades con plantaciones de vides de vinificación -Región del Libertador General Bernardo O´Higgins</t>
    </r>
  </si>
  <si>
    <t>NÚMERO PROPIEDADES</t>
  </si>
  <si>
    <t>Vinífera</t>
  </si>
  <si>
    <r>
      <rPr>
        <b/>
        <sz val="10"/>
        <color indexed="8"/>
        <rFont val="Verdana"/>
        <family val="2"/>
      </rPr>
      <t>Cuadro N° 29</t>
    </r>
    <r>
      <rPr>
        <sz val="10"/>
        <color indexed="8"/>
        <rFont val="Verdana"/>
        <family val="2"/>
      </rPr>
      <t>: Superficie comunal de cepajes blancos para vinificación (ha) - Región del Libertador General Bernardo O´Higgins</t>
    </r>
  </si>
  <si>
    <t>VARIEDADES VINÍFERAS BLANCAS (ha)</t>
  </si>
  <si>
    <t>SAUVIGNON VERT - FRIULANO</t>
  </si>
  <si>
    <r>
      <rPr>
        <b/>
        <sz val="10"/>
        <color indexed="8"/>
        <rFont val="Verdana"/>
        <family val="2"/>
      </rPr>
      <t>Cuadro N° 30</t>
    </r>
    <r>
      <rPr>
        <sz val="10"/>
        <color indexed="8"/>
        <rFont val="Verdana"/>
        <family val="2"/>
      </rPr>
      <t>: Superficie comunal de cepajes tintos para vinificación (ha) - Región del Libertador General Bernardo O´Higgins</t>
    </r>
  </si>
  <si>
    <t>Dolcetto</t>
  </si>
  <si>
    <r>
      <rPr>
        <b/>
        <sz val="10"/>
        <color indexed="8"/>
        <rFont val="Verdana"/>
        <family val="2"/>
      </rPr>
      <t>Cuadro N° 31</t>
    </r>
    <r>
      <rPr>
        <sz val="10"/>
        <color indexed="8"/>
        <rFont val="Verdana"/>
        <family val="2"/>
      </rPr>
      <t>: Catastro de vides (ha) - Región del Maule</t>
    </r>
  </si>
  <si>
    <t>CAUQUENES</t>
  </si>
  <si>
    <t>CHANCO</t>
  </si>
  <si>
    <t>COLBUN</t>
  </si>
  <si>
    <t>CONSTITUCION</t>
  </si>
  <si>
    <t>CUREPTO</t>
  </si>
  <si>
    <t>CURICO</t>
  </si>
  <si>
    <t>EMPEDRADO</t>
  </si>
  <si>
    <t>HUALANE</t>
  </si>
  <si>
    <t>LICANTEN</t>
  </si>
  <si>
    <t>LINARES</t>
  </si>
  <si>
    <t>LONGAVI</t>
  </si>
  <si>
    <t>MOLINA</t>
  </si>
  <si>
    <t>PARRAL</t>
  </si>
  <si>
    <t>PELARCO</t>
  </si>
  <si>
    <t>PENCAHUE</t>
  </si>
  <si>
    <t>RAUCO</t>
  </si>
  <si>
    <t>RETIRO</t>
  </si>
  <si>
    <t>RIO CLARO</t>
  </si>
  <si>
    <t>ROMERAL</t>
  </si>
  <si>
    <t>SAGRADA FAMILIA</t>
  </si>
  <si>
    <t>SAN CLEMENTE</t>
  </si>
  <si>
    <t>SAN JAVIER</t>
  </si>
  <si>
    <t>SAN RAFAEL</t>
  </si>
  <si>
    <t>TALCA</t>
  </si>
  <si>
    <t>TENO</t>
  </si>
  <si>
    <t>VICHUQUEN</t>
  </si>
  <si>
    <t>VILLA ALEGRE</t>
  </si>
  <si>
    <t>YERBAS BUENAS</t>
  </si>
  <si>
    <r>
      <rPr>
        <b/>
        <sz val="10"/>
        <color indexed="8"/>
        <rFont val="Verdana"/>
        <family val="2"/>
      </rPr>
      <t>Cuadro N° 32</t>
    </r>
    <r>
      <rPr>
        <sz val="10"/>
        <color indexed="8"/>
        <rFont val="Verdana"/>
        <family val="2"/>
      </rPr>
      <t>: Número de propiedades con plantaciones de vides de vinificación -Región del Maule</t>
    </r>
  </si>
  <si>
    <t>Viníferas</t>
  </si>
  <si>
    <r>
      <rPr>
        <b/>
        <sz val="10"/>
        <color indexed="8"/>
        <rFont val="Verdana"/>
        <family val="2"/>
      </rPr>
      <t>Cuadro N° 33</t>
    </r>
    <r>
      <rPr>
        <sz val="10"/>
        <color indexed="8"/>
        <rFont val="Verdana"/>
        <family val="2"/>
      </rPr>
      <t>:  Superficie comunal de cepajes blancos para vinificación (ha)  - Región del Maule</t>
    </r>
  </si>
  <si>
    <t>Falanghina</t>
  </si>
  <si>
    <t>Flora</t>
  </si>
  <si>
    <t>Grüner Veltliner</t>
  </si>
  <si>
    <t>Incrocio Manzoni</t>
  </si>
  <si>
    <t>PETI MANSENG</t>
  </si>
  <si>
    <r>
      <rPr>
        <b/>
        <sz val="10"/>
        <color indexed="8"/>
        <rFont val="Verdana"/>
        <family val="2"/>
      </rPr>
      <t>Cuadro N° 34</t>
    </r>
    <r>
      <rPr>
        <sz val="10"/>
        <color indexed="8"/>
        <rFont val="Verdana"/>
        <family val="2"/>
      </rPr>
      <t>:  Superficie comunal de cepajes tintos para vinificación (ha)  - Región del Maule</t>
    </r>
  </si>
  <si>
    <t>GARNACHA</t>
  </si>
  <si>
    <t>Lagrein</t>
  </si>
  <si>
    <t>ROMANO, CESAR, CESAR NOIR</t>
  </si>
  <si>
    <r>
      <t>Cuadro N° 35</t>
    </r>
    <r>
      <rPr>
        <sz val="10"/>
        <color rgb="FF000000"/>
        <rFont val="Verdana"/>
        <family val="2"/>
      </rPr>
      <t>: Catastro de vides (ha) - Región del</t>
    </r>
    <r>
      <rPr>
        <b/>
        <sz val="10"/>
        <color rgb="FF000000"/>
        <rFont val="Verdana"/>
        <family val="2"/>
      </rPr>
      <t xml:space="preserve"> </t>
    </r>
    <r>
      <rPr>
        <sz val="10"/>
        <color rgb="FF000000"/>
        <rFont val="Verdana"/>
        <family val="2"/>
      </rPr>
      <t>Ñuble</t>
    </r>
  </si>
  <si>
    <t>BULNES</t>
  </si>
  <si>
    <t>CHILLAN</t>
  </si>
  <si>
    <t>CHILLAN VIEJO</t>
  </si>
  <si>
    <t>COBQUECURA</t>
  </si>
  <si>
    <t>COELEMU</t>
  </si>
  <si>
    <t>COIHUECO</t>
  </si>
  <si>
    <t>EL CARMEN</t>
  </si>
  <si>
    <t>NINHUE</t>
  </si>
  <si>
    <t>ÑIQUEN</t>
  </si>
  <si>
    <t>PEMUCO</t>
  </si>
  <si>
    <t>PINTO</t>
  </si>
  <si>
    <t>PORTEZUELO</t>
  </si>
  <si>
    <t>QUILLON</t>
  </si>
  <si>
    <t>QUIRIHUE</t>
  </si>
  <si>
    <t>RANQUIL</t>
  </si>
  <si>
    <t>SAN CARLOS</t>
  </si>
  <si>
    <t>SAN IGNACIO</t>
  </si>
  <si>
    <t>SAN NICOLAS</t>
  </si>
  <si>
    <t>TREHUACO</t>
  </si>
  <si>
    <t>YUNGAY</t>
  </si>
  <si>
    <r>
      <t>Cuadro N° 36</t>
    </r>
    <r>
      <rPr>
        <sz val="10"/>
        <color rgb="FF000000"/>
        <rFont val="Verdana"/>
        <family val="2"/>
      </rPr>
      <t>: Número de propiedades con plantaciones de vides de vinificación - Región del Ñuble</t>
    </r>
  </si>
  <si>
    <t>NÚMERO DE PROPIEDADES</t>
  </si>
  <si>
    <r>
      <t>Cuadro N° 37</t>
    </r>
    <r>
      <rPr>
        <sz val="10"/>
        <color rgb="FF000000"/>
        <rFont val="Verdana"/>
        <family val="2"/>
      </rPr>
      <t>:  Superficie comunal de cepajes blancos para vinificación (ha)  - Región del Ñuble</t>
    </r>
  </si>
  <si>
    <t>VARIEDADES VINÍFERAS BLANCAS (has)</t>
  </si>
  <si>
    <t xml:space="preserve">Total </t>
  </si>
  <si>
    <r>
      <t>Cuadro N° 38</t>
    </r>
    <r>
      <rPr>
        <sz val="10"/>
        <color rgb="FF000000"/>
        <rFont val="Verdana"/>
        <family val="2"/>
      </rPr>
      <t>:  Superficie comunal de cepajes tintos para vinificación (ha)  - Región del Ñuble</t>
    </r>
  </si>
  <si>
    <t>PINOT MEUNIER - MEUNIER N</t>
  </si>
  <si>
    <r>
      <t>Cuadro N° 39</t>
    </r>
    <r>
      <rPr>
        <sz val="10"/>
        <color rgb="FF000000"/>
        <rFont val="Verdana"/>
        <family val="2"/>
      </rPr>
      <t>: Catastro de vides (ha) - Región del Bío Bío</t>
    </r>
  </si>
  <si>
    <t>CABRERO</t>
  </si>
  <si>
    <t>CORONEL</t>
  </si>
  <si>
    <t>FLORIDA</t>
  </si>
  <si>
    <t>HUALQUI</t>
  </si>
  <si>
    <t>LAJA</t>
  </si>
  <si>
    <t>LOS ANGELES</t>
  </si>
  <si>
    <t>MULCHEN</t>
  </si>
  <si>
    <t>NACIMIENTO</t>
  </si>
  <si>
    <t>NEGRETE</t>
  </si>
  <si>
    <t>SAN ROSENDO</t>
  </si>
  <si>
    <t>SANTA BARBARA</t>
  </si>
  <si>
    <t>SANTA JUANA</t>
  </si>
  <si>
    <t>TALCAHUANO</t>
  </si>
  <si>
    <t>TOME</t>
  </si>
  <si>
    <t>YUMBEL</t>
  </si>
  <si>
    <r>
      <rPr>
        <b/>
        <sz val="10"/>
        <color theme="1"/>
        <rFont val="Verdana"/>
        <family val="2"/>
      </rPr>
      <t>Cuadro N° 40</t>
    </r>
    <r>
      <rPr>
        <sz val="10"/>
        <color theme="1"/>
        <rFont val="Verdana"/>
        <family val="2"/>
      </rPr>
      <t>: Número de propiedades con plantaciones de vides de vinificación - Región del Bío Bío</t>
    </r>
  </si>
  <si>
    <r>
      <rPr>
        <b/>
        <sz val="10"/>
        <color theme="1"/>
        <rFont val="Verdana"/>
        <family val="2"/>
      </rPr>
      <t>Cuadro N° 41</t>
    </r>
    <r>
      <rPr>
        <sz val="10"/>
        <color theme="1"/>
        <rFont val="Verdana"/>
        <family val="2"/>
      </rPr>
      <t>:  Superficie comunal de cepajes blancos para vinificación (ha)  - Región del Bío Bío</t>
    </r>
  </si>
  <si>
    <r>
      <rPr>
        <b/>
        <sz val="10"/>
        <color theme="1"/>
        <rFont val="Verdana"/>
        <family val="2"/>
      </rPr>
      <t>Cuadro N° 42</t>
    </r>
    <r>
      <rPr>
        <sz val="10"/>
        <color theme="1"/>
        <rFont val="Verdana"/>
        <family val="2"/>
      </rPr>
      <t>:  Superficie comunal de cepajes tintos para vinificación (ha)  - Región del Bío Bío</t>
    </r>
  </si>
  <si>
    <r>
      <t>Cuadro N° 43</t>
    </r>
    <r>
      <rPr>
        <sz val="10"/>
        <color rgb="FF000000"/>
        <rFont val="Verdana"/>
        <family val="2"/>
      </rPr>
      <t>: Catastro de vides (ha) y Número de propiedades con plantaciones de vides de vinificación - Región de La Araucanía</t>
    </r>
  </si>
  <si>
    <t>ANGOL</t>
  </si>
  <si>
    <t>CARAHUE</t>
  </si>
  <si>
    <t>CHOLCHOL</t>
  </si>
  <si>
    <t>CUNCO</t>
  </si>
  <si>
    <t>GALVARINO</t>
  </si>
  <si>
    <t>LOS SAUCES</t>
  </si>
  <si>
    <t>LUMACO</t>
  </si>
  <si>
    <t>NUEVA IMPERIAL</t>
  </si>
  <si>
    <t>PADRE LAS CASAS</t>
  </si>
  <si>
    <t>PERQUENCO</t>
  </si>
  <si>
    <t>PUCON</t>
  </si>
  <si>
    <t>PUREN</t>
  </si>
  <si>
    <t>TEODORO SCHMIDT</t>
  </si>
  <si>
    <t>TRAIGUEN</t>
  </si>
  <si>
    <t>VICTORIA</t>
  </si>
  <si>
    <t>VILLARRICA</t>
  </si>
  <si>
    <r>
      <t>Cuadro N° 44</t>
    </r>
    <r>
      <rPr>
        <sz val="10"/>
        <color rgb="FF000000"/>
        <rFont val="Verdana"/>
        <family val="2"/>
      </rPr>
      <t>:  Superficie comunal de cepajes blancos y tintos para vinificación (ha)  - Región de La Araucanía</t>
    </r>
  </si>
  <si>
    <t>VARIEDADES VINÍFERAS TINTAS (has)</t>
  </si>
  <si>
    <r>
      <t>Cuadro N° 45</t>
    </r>
    <r>
      <rPr>
        <sz val="10"/>
        <color rgb="FF000000"/>
        <rFont val="Verdana"/>
        <family val="2"/>
      </rPr>
      <t>: Catastro de vides (ha) y Número de propiedades con plantaciones de vides de vinificación - Región de los Ríos.</t>
    </r>
  </si>
  <si>
    <t>FUTRONO</t>
  </si>
  <si>
    <t>LA UNION</t>
  </si>
  <si>
    <r>
      <t>Cuadro N° 46</t>
    </r>
    <r>
      <rPr>
        <sz val="10"/>
        <color rgb="FF000000"/>
        <rFont val="Verdana"/>
        <family val="2"/>
      </rPr>
      <t>: Superficie comunal de cepajes blancos y tintos para vinificación (ha)  - Región de Los Ríos</t>
    </r>
  </si>
  <si>
    <t>PINOT NOIR</t>
  </si>
  <si>
    <r>
      <t>Cuadro N° 47</t>
    </r>
    <r>
      <rPr>
        <sz val="10"/>
        <color rgb="FF000000"/>
        <rFont val="Verdana"/>
        <family val="2"/>
      </rPr>
      <t>: Catastro de vides (ha) y Número de propiedades con plantaciones de vides de vinificación - Región de Los Lagos</t>
    </r>
  </si>
  <si>
    <t>ANCUD</t>
  </si>
  <si>
    <t>CASTRO</t>
  </si>
  <si>
    <t>COCHAMO</t>
  </si>
  <si>
    <t>FRUTILLAR</t>
  </si>
  <si>
    <t>OSORNO</t>
  </si>
  <si>
    <t>PUYEHUE</t>
  </si>
  <si>
    <t>QUEMCHI</t>
  </si>
  <si>
    <t>SAN PABLO</t>
  </si>
  <si>
    <r>
      <t>Cuadro N° 48</t>
    </r>
    <r>
      <rPr>
        <sz val="10"/>
        <color rgb="FF000000"/>
        <rFont val="Verdana"/>
        <family val="2"/>
      </rPr>
      <t>: Superficie comunal de cepajes blancos y tintos para vinificación (ha)  - Región de Los Lagos</t>
    </r>
  </si>
  <si>
    <t>ROUSSANE</t>
  </si>
  <si>
    <t>ALICANTE HENRI BOUSCHET - ALICANTE BOUSCHET - ALICANTE BOUCHET</t>
  </si>
  <si>
    <r>
      <t>Cuadro N° 49</t>
    </r>
    <r>
      <rPr>
        <sz val="10"/>
        <color rgb="FF000000"/>
        <rFont val="Verdana"/>
        <family val="2"/>
      </rPr>
      <t>: Catastro de vides (ha) y Número de propiedades con plantaciones de vides de vinificación - Región de Aysén del General Carlos Ibáñez del Campo</t>
    </r>
  </si>
  <si>
    <t>CHILE CHICO</t>
  </si>
  <si>
    <r>
      <t>Cuadro N° 50</t>
    </r>
    <r>
      <rPr>
        <sz val="10"/>
        <color rgb="FF000000"/>
        <rFont val="Verdana"/>
        <family val="2"/>
      </rPr>
      <t>: Superficie comunal de cepajes blancos y tintos para vinificación (ha)  - Región de Aysén del General Carlos Ibáñez del Campo</t>
    </r>
  </si>
  <si>
    <r>
      <rPr>
        <b/>
        <sz val="10"/>
        <color theme="1"/>
        <rFont val="Verdana"/>
        <family val="2"/>
      </rPr>
      <t>Cuadro N° 51</t>
    </r>
    <r>
      <rPr>
        <sz val="10"/>
        <color theme="1"/>
        <rFont val="Verdana"/>
        <family val="2"/>
      </rPr>
      <t>: Catastro de vides (ha) - Región Metropolitana de Santiago</t>
    </r>
  </si>
  <si>
    <t>ALHUE</t>
  </si>
  <si>
    <t>BUIN</t>
  </si>
  <si>
    <t>CALERA DE TANGO</t>
  </si>
  <si>
    <t>COLINA</t>
  </si>
  <si>
    <t>CURACAVI</t>
  </si>
  <si>
    <t>EL MONTE</t>
  </si>
  <si>
    <t>ISLA DE MAIPO</t>
  </si>
  <si>
    <t>LA PINTANA</t>
  </si>
  <si>
    <t>LAMPA</t>
  </si>
  <si>
    <t>MAIPU</t>
  </si>
  <si>
    <t>MARIA PINTO</t>
  </si>
  <si>
    <t>MELIPILLA</t>
  </si>
  <si>
    <t>PADRE HURTADO</t>
  </si>
  <si>
    <t>PAINE</t>
  </si>
  <si>
    <t>PENALOLEN</t>
  </si>
  <si>
    <t>PEÑAFLOR</t>
  </si>
  <si>
    <t>PIRQUE</t>
  </si>
  <si>
    <t>PUENTE ALTO</t>
  </si>
  <si>
    <t>RENCA</t>
  </si>
  <si>
    <t>SAN BERNARDO</t>
  </si>
  <si>
    <t>SAN JOSE MAIPO</t>
  </si>
  <si>
    <t>SAN PEDRO</t>
  </si>
  <si>
    <t>TALAGANTE</t>
  </si>
  <si>
    <t>TIL-TIL</t>
  </si>
  <si>
    <r>
      <rPr>
        <b/>
        <sz val="10"/>
        <color theme="1"/>
        <rFont val="Verdana"/>
        <family val="2"/>
      </rPr>
      <t>Cuadro N° 52</t>
    </r>
    <r>
      <rPr>
        <sz val="10"/>
        <color theme="1"/>
        <rFont val="Verdana"/>
        <family val="2"/>
      </rPr>
      <t>: Número de propiedades con plantaciones de vides de vinificación - Región Metropolitana de Santiago</t>
    </r>
  </si>
  <si>
    <r>
      <rPr>
        <b/>
        <sz val="10"/>
        <color theme="1"/>
        <rFont val="Verdana"/>
        <family val="2"/>
      </rPr>
      <t>Cuadro N° 53</t>
    </r>
    <r>
      <rPr>
        <sz val="10"/>
        <color theme="1"/>
        <rFont val="Verdana"/>
        <family val="2"/>
      </rPr>
      <t>: Superficie comunal de cepajes blancos para vinificación (ha) - Región Metropolitana de Santiago</t>
    </r>
  </si>
  <si>
    <r>
      <rPr>
        <b/>
        <sz val="10"/>
        <color theme="1"/>
        <rFont val="Verdana"/>
        <family val="2"/>
      </rPr>
      <t>Cuadro N° 54</t>
    </r>
    <r>
      <rPr>
        <sz val="10"/>
        <color theme="1"/>
        <rFont val="Verdana"/>
        <family val="2"/>
      </rPr>
      <t>: Superficie comunal de cepajes tintos para vinificación (ha) - Región Metropolitana de Santiago</t>
    </r>
  </si>
  <si>
    <r>
      <rPr>
        <b/>
        <sz val="10"/>
        <color theme="1"/>
        <rFont val="Verdana"/>
        <family val="2"/>
      </rPr>
      <t>Cuadro N° 55</t>
    </r>
    <r>
      <rPr>
        <sz val="10"/>
        <color theme="1"/>
        <rFont val="Verdana"/>
        <family val="2"/>
      </rPr>
      <t>: Evolución de la superficie plantada de vides de vinificación, años 1995-2021</t>
    </r>
  </si>
  <si>
    <t>AÑOS</t>
  </si>
  <si>
    <t>DE TARAPACA</t>
  </si>
  <si>
    <t>DE ANTOFAGASTA</t>
  </si>
  <si>
    <t>DEL L. G.B. O'HIGGINS</t>
  </si>
  <si>
    <t>AYSÉN</t>
  </si>
  <si>
    <t xml:space="preserve">TOTAL </t>
  </si>
  <si>
    <t xml:space="preserve">% VARIACION </t>
  </si>
  <si>
    <r>
      <rPr>
        <b/>
        <sz val="10"/>
        <color theme="1"/>
        <rFont val="Verdana"/>
        <family val="2"/>
      </rPr>
      <t>Cuadro N° 56</t>
    </r>
    <r>
      <rPr>
        <sz val="10"/>
        <color theme="1"/>
        <rFont val="Verdana"/>
        <family val="2"/>
      </rPr>
      <t>: Evolución de la superficie plantada de cepajes para vinificación, años 1995-2021</t>
    </r>
  </si>
  <si>
    <t>CEPAJE</t>
  </si>
  <si>
    <t>Cabernet  sauvignon</t>
  </si>
  <si>
    <t>Chardonnay</t>
  </si>
  <si>
    <t>Sauvignon Blanc</t>
  </si>
  <si>
    <t>Chenin Blanc</t>
  </si>
  <si>
    <t>Pinot Noir</t>
  </si>
  <si>
    <t>Riesling</t>
  </si>
  <si>
    <t>Semillón</t>
  </si>
  <si>
    <t>País</t>
  </si>
  <si>
    <t>Cabernet Franc</t>
  </si>
  <si>
    <t>Otros</t>
  </si>
  <si>
    <t>Totales</t>
  </si>
  <si>
    <t>NOTA:  La baja en la superficie plantada del cepaje País entre el año 2007 - 2008, se debe a que los productores no actualizaron la declaración de plantación a través del Sistema en Línea implentado por el Servicio, lo que ha sido actualizado en operativos de catastro realizados el año 2010 y 2011 en la Región del Bio Bio y Maule respectivamente.</t>
  </si>
  <si>
    <r>
      <t xml:space="preserve">       Los datos que se presenta en este Informe del Catastro Vitícola 2021, contiene la información, hasta el 31 de Diciembre del 2021, de las plantaciones declaradas de las vides de vinificación a través del sistema en línea implementado por el Servicio</t>
    </r>
    <r>
      <rPr>
        <sz val="10"/>
        <color indexed="8"/>
        <rFont val="Verdana"/>
        <family val="2"/>
      </rPr>
      <t>. La información obtenida de las vides para pisco, se presentan de igual manera  incluyendo lo que a dicha fecha existe como registro en la base de datos del Servicio.</t>
    </r>
  </si>
  <si>
    <t xml:space="preserve">       La superficie de vides para vinificación  alcanzó las 130.086,17 hectáreas, que en comparación al catastro presentado en el año 2020 que fue de  136.166,24 hectáreas, representa una variación negativa de 4,5% en la superficie.  Se presentan variaciones negativas en cuanto a superficie total en variedades como Syrah, Pinot noir, Sauvignon blanc, Cabernet sauvignon, Chardonnay con porcentajes equivalentes a 8,7%, 6,4%, 6,0%, 5,7% y 5,3% respectivamente. </t>
  </si>
  <si>
    <t xml:space="preserve">      Respecto del encepado nacional, el 73,8% del viñedo corresponde a cepajes tintos y el 26,2% a cepajes blancos, representados mayoritariamente por los cepajes Cabernet Sauvignon, Merlot, País, Sauvignon Blanc, Chardonnay y Moscatel de Alejandría, respectivamente. Mientras que del total nacional agrupados, las variedades más plantadas corresponde a Cabernet Sauvignon (29,0%), Sauvignon Blanc (11,0%), Merlot (8,3%), Pais (8,0%), Chardonnay (8,0%), Carmenère (7,9%).</t>
  </si>
  <si>
    <t>TOURIGA NACIONAL - AZAL</t>
  </si>
  <si>
    <t xml:space="preserve">TORONTEL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</si>
</sst>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0_ ;\-#,##0.00\ "/>
  </numFmts>
  <fonts count="36" x14ac:knownFonts="1">
    <font>
      <sz val="11"/>
      <color theme="1"/>
      <name val="Calibri"/>
      <family val="2"/>
      <scheme val="minor"/>
    </font>
    <font>
      <sz val="10"/>
      <name val="Verdana"/>
      <family val="2"/>
    </font>
    <font>
      <b/>
      <sz val="10"/>
      <name val="Verdana"/>
      <family val="2"/>
    </font>
    <font>
      <sz val="10"/>
      <color indexed="8"/>
      <name val="Verdana"/>
      <family val="2"/>
    </font>
    <font>
      <b/>
      <sz val="10"/>
      <color indexed="8"/>
      <name val="Verdana"/>
      <family val="2"/>
    </font>
    <font>
      <b/>
      <sz val="14"/>
      <name val="Verdana"/>
      <family val="2"/>
    </font>
    <font>
      <b/>
      <sz val="9"/>
      <name val="Verdana"/>
      <family val="2"/>
    </font>
    <font>
      <sz val="9"/>
      <name val="Verdana"/>
      <family val="2"/>
    </font>
    <font>
      <b/>
      <sz val="12"/>
      <name val="Verdana"/>
      <family val="2"/>
    </font>
    <font>
      <sz val="11"/>
      <color theme="1"/>
      <name val="Calibri"/>
      <family val="2"/>
      <scheme val="minor"/>
    </font>
    <font>
      <b/>
      <sz val="11"/>
      <color theme="1"/>
      <name val="Calibri"/>
      <family val="2"/>
      <scheme val="minor"/>
    </font>
    <font>
      <sz val="11"/>
      <color theme="1"/>
      <name val="Verdana"/>
      <family val="2"/>
    </font>
    <font>
      <sz val="10"/>
      <color theme="1"/>
      <name val="Verdana"/>
      <family val="2"/>
    </font>
    <font>
      <b/>
      <sz val="10"/>
      <color theme="1"/>
      <name val="Verdana"/>
      <family val="2"/>
    </font>
    <font>
      <sz val="8"/>
      <color theme="1"/>
      <name val="Verdana"/>
      <family val="2"/>
    </font>
    <font>
      <b/>
      <sz val="11"/>
      <color theme="1"/>
      <name val="Verdana"/>
      <family val="2"/>
    </font>
    <font>
      <sz val="9"/>
      <color theme="1"/>
      <name val="Calibri"/>
      <family val="2"/>
      <scheme val="minor"/>
    </font>
    <font>
      <sz val="9"/>
      <color theme="1"/>
      <name val="Verdana"/>
      <family val="2"/>
    </font>
    <font>
      <b/>
      <sz val="9"/>
      <color theme="1"/>
      <name val="Verdana"/>
      <family val="2"/>
    </font>
    <font>
      <b/>
      <sz val="10"/>
      <color rgb="FF000000"/>
      <name val="Verdana"/>
      <family val="2"/>
    </font>
    <font>
      <sz val="10"/>
      <color rgb="FF000000"/>
      <name val="Verdana"/>
      <family val="2"/>
    </font>
    <font>
      <b/>
      <sz val="8"/>
      <color theme="1"/>
      <name val="Verdana"/>
      <family val="2"/>
    </font>
    <font>
      <sz val="7"/>
      <color theme="1"/>
      <name val="Verdana"/>
      <family val="2"/>
    </font>
    <font>
      <sz val="8"/>
      <color theme="1"/>
      <name val="Calibri"/>
      <family val="2"/>
      <scheme val="minor"/>
    </font>
    <font>
      <sz val="10"/>
      <color rgb="FF00B050"/>
      <name val="Verdana"/>
      <family val="2"/>
    </font>
    <font>
      <b/>
      <sz val="7"/>
      <color theme="1"/>
      <name val="Verdana"/>
      <family val="2"/>
    </font>
    <font>
      <b/>
      <sz val="6"/>
      <color theme="1"/>
      <name val="Verdana"/>
      <family val="2"/>
    </font>
    <font>
      <sz val="6"/>
      <color theme="1"/>
      <name val="Verdana"/>
      <family val="2"/>
    </font>
    <font>
      <i/>
      <sz val="10"/>
      <color theme="1"/>
      <name val="Verdana"/>
      <family val="2"/>
    </font>
    <font>
      <b/>
      <sz val="11"/>
      <color rgb="FF000000"/>
      <name val="Verdana"/>
      <family val="2"/>
    </font>
    <font>
      <b/>
      <sz val="11"/>
      <color indexed="8"/>
      <name val="Calibri"/>
      <family val="2"/>
    </font>
    <font>
      <b/>
      <sz val="11"/>
      <name val="Verdana"/>
      <family val="2"/>
    </font>
    <font>
      <sz val="11"/>
      <name val="Verdana"/>
      <family val="2"/>
    </font>
    <font>
      <sz val="10"/>
      <color theme="1"/>
      <name val="Calibri"/>
      <family val="2"/>
      <scheme val="minor"/>
    </font>
    <font>
      <sz val="11"/>
      <color theme="1"/>
      <name val="Calibri"/>
      <family val="2"/>
    </font>
    <font>
      <sz val="7"/>
      <color theme="1" tint="4.9989318521683403E-2"/>
      <name val="Verdana"/>
      <family val="2"/>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42"/>
        <bgColor theme="4" tint="0.79998168889431442"/>
      </patternFill>
    </fill>
    <fill>
      <patternFill patternType="solid">
        <fgColor theme="8" tint="0.79998168889431442"/>
        <bgColor indexed="64"/>
      </patternFill>
    </fill>
    <fill>
      <patternFill patternType="solid">
        <fgColor theme="8" tint="0.79998168889431442"/>
        <bgColor rgb="FFDCE6F1"/>
      </patternFill>
    </fill>
    <fill>
      <patternFill patternType="solid">
        <fgColor theme="0"/>
        <bgColor theme="4" tint="0.79998168889431442"/>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theme="4" tint="0.39997558519241921"/>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164" fontId="9" fillId="0" borderId="0" applyFont="0" applyFill="0" applyBorder="0" applyAlignment="0" applyProtection="0"/>
  </cellStyleXfs>
  <cellXfs count="481">
    <xf numFmtId="0" fontId="0" fillId="0" borderId="0" xfId="0"/>
    <xf numFmtId="0" fontId="11" fillId="0" borderId="0" xfId="0" applyFont="1"/>
    <xf numFmtId="0" fontId="12" fillId="0" borderId="1" xfId="0" applyFont="1" applyBorder="1"/>
    <xf numFmtId="0" fontId="12" fillId="0" borderId="0" xfId="0" applyFont="1"/>
    <xf numFmtId="0" fontId="14" fillId="0" borderId="0" xfId="0" applyFont="1"/>
    <xf numFmtId="0" fontId="0" fillId="0" borderId="0" xfId="0" applyAlignment="1">
      <alignment horizontal="left"/>
    </xf>
    <xf numFmtId="0" fontId="12" fillId="0" borderId="0" xfId="0" applyFont="1" applyAlignment="1">
      <alignment vertical="center"/>
    </xf>
    <xf numFmtId="0" fontId="1" fillId="0" borderId="2" xfId="0" applyFont="1" applyBorder="1" applyAlignment="1">
      <alignment horizontal="center"/>
    </xf>
    <xf numFmtId="0" fontId="15" fillId="0" borderId="0" xfId="0" applyFont="1"/>
    <xf numFmtId="0" fontId="12" fillId="0" borderId="0" xfId="0" applyFont="1" applyAlignment="1">
      <alignment horizontal="justify" vertical="top"/>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xf>
    <xf numFmtId="0" fontId="12" fillId="0" borderId="0" xfId="0" applyFont="1" applyAlignment="1">
      <alignment horizontal="left" vertical="center" wrapText="1"/>
    </xf>
    <xf numFmtId="0" fontId="12" fillId="0" borderId="0" xfId="0" applyFont="1" applyAlignment="1">
      <alignment horizontal="justify" vertical="center"/>
    </xf>
    <xf numFmtId="0" fontId="12" fillId="0" borderId="1" xfId="0" applyFont="1" applyBorder="1" applyAlignment="1">
      <alignment horizontal="center" vertical="center"/>
    </xf>
    <xf numFmtId="0" fontId="0" fillId="3" borderId="0" xfId="0" applyFill="1"/>
    <xf numFmtId="0" fontId="12" fillId="0" borderId="4" xfId="0" applyFont="1" applyBorder="1"/>
    <xf numFmtId="4" fontId="12" fillId="0" borderId="4" xfId="0" applyNumberFormat="1" applyFont="1" applyBorder="1"/>
    <xf numFmtId="0" fontId="12" fillId="0" borderId="2" xfId="0" applyFont="1" applyBorder="1" applyAlignment="1">
      <alignment horizontal="left"/>
    </xf>
    <xf numFmtId="0" fontId="12" fillId="0" borderId="4" xfId="0" applyFont="1" applyBorder="1" applyAlignment="1">
      <alignment horizontal="center" vertical="center"/>
    </xf>
    <xf numFmtId="4" fontId="12" fillId="0" borderId="4" xfId="0" applyNumberFormat="1" applyFont="1" applyBorder="1" applyAlignment="1">
      <alignment horizontal="center" vertical="center"/>
    </xf>
    <xf numFmtId="0" fontId="12" fillId="0" borderId="2" xfId="0" applyFont="1" applyBorder="1"/>
    <xf numFmtId="2" fontId="12" fillId="0" borderId="4" xfId="0" applyNumberFormat="1" applyFont="1" applyBorder="1" applyAlignment="1">
      <alignment horizontal="center"/>
    </xf>
    <xf numFmtId="0" fontId="14" fillId="0" borderId="2" xfId="0" applyFont="1" applyBorder="1"/>
    <xf numFmtId="0" fontId="0" fillId="0" borderId="2" xfId="0" applyBorder="1" applyAlignment="1">
      <alignment horizontal="left"/>
    </xf>
    <xf numFmtId="4" fontId="14" fillId="0" borderId="4" xfId="0" applyNumberFormat="1" applyFont="1" applyBorder="1"/>
    <xf numFmtId="0" fontId="12" fillId="3" borderId="0" xfId="0" applyFont="1" applyFill="1"/>
    <xf numFmtId="0" fontId="12" fillId="4" borderId="0" xfId="0" applyFont="1" applyFill="1"/>
    <xf numFmtId="0" fontId="11" fillId="3" borderId="0" xfId="0" applyFont="1" applyFill="1"/>
    <xf numFmtId="0" fontId="11" fillId="4" borderId="0" xfId="0" applyFont="1" applyFill="1"/>
    <xf numFmtId="0" fontId="14" fillId="5" borderId="1" xfId="0" applyFont="1" applyFill="1" applyBorder="1" applyAlignment="1">
      <alignment horizontal="center" vertical="center" textRotation="90" wrapText="1"/>
    </xf>
    <xf numFmtId="0" fontId="12" fillId="6" borderId="1" xfId="0" applyFont="1" applyFill="1" applyBorder="1" applyAlignment="1">
      <alignment horizontal="center" vertical="center"/>
    </xf>
    <xf numFmtId="0" fontId="21" fillId="0" borderId="0" xfId="0" applyFont="1"/>
    <xf numFmtId="0" fontId="22" fillId="0" borderId="1" xfId="0" applyFont="1" applyBorder="1" applyAlignment="1">
      <alignment horizontal="center" vertical="center"/>
    </xf>
    <xf numFmtId="0" fontId="14" fillId="6" borderId="0" xfId="0" applyFont="1" applyFill="1"/>
    <xf numFmtId="0" fontId="0" fillId="4" borderId="0" xfId="0" applyFill="1"/>
    <xf numFmtId="0" fontId="23" fillId="0" borderId="0" xfId="0" applyFont="1"/>
    <xf numFmtId="4" fontId="17" fillId="0" borderId="1" xfId="0" applyNumberFormat="1" applyFont="1" applyBorder="1"/>
    <xf numFmtId="0" fontId="6" fillId="0" borderId="13" xfId="0" applyFont="1" applyBorder="1" applyAlignment="1">
      <alignment horizontal="center"/>
    </xf>
    <xf numFmtId="0" fontId="12" fillId="0" borderId="13" xfId="0" applyFont="1" applyBorder="1"/>
    <xf numFmtId="0" fontId="6" fillId="0" borderId="14" xfId="0" applyFont="1" applyBorder="1" applyAlignment="1">
      <alignment horizontal="center"/>
    </xf>
    <xf numFmtId="0" fontId="7" fillId="0" borderId="14" xfId="0" applyFont="1" applyBorder="1" applyAlignment="1">
      <alignment horizontal="center"/>
    </xf>
    <xf numFmtId="0" fontId="7" fillId="0" borderId="1" xfId="0" applyFont="1" applyBorder="1" applyAlignment="1">
      <alignment horizontal="center"/>
    </xf>
    <xf numFmtId="166" fontId="7" fillId="0" borderId="1" xfId="0" applyNumberFormat="1" applyFont="1" applyBorder="1" applyAlignment="1">
      <alignment horizontal="center"/>
    </xf>
    <xf numFmtId="0" fontId="1" fillId="0" borderId="13" xfId="0" applyFont="1" applyBorder="1" applyAlignment="1">
      <alignment horizontal="center"/>
    </xf>
    <xf numFmtId="4" fontId="12" fillId="0" borderId="3" xfId="0" applyNumberFormat="1" applyFont="1" applyBorder="1" applyAlignment="1">
      <alignment horizontal="center" vertical="center"/>
    </xf>
    <xf numFmtId="166" fontId="12" fillId="0" borderId="1" xfId="0" applyNumberFormat="1" applyFont="1" applyBorder="1" applyAlignment="1">
      <alignment horizontal="center" vertical="center"/>
    </xf>
    <xf numFmtId="4" fontId="7" fillId="0" borderId="1" xfId="0" applyNumberFormat="1" applyFont="1" applyBorder="1" applyAlignment="1">
      <alignment horizontal="center"/>
    </xf>
    <xf numFmtId="4" fontId="1" fillId="0" borderId="1" xfId="1" applyNumberFormat="1" applyFont="1" applyBorder="1" applyAlignment="1">
      <alignment horizontal="center" vertical="center"/>
    </xf>
    <xf numFmtId="4" fontId="1" fillId="0" borderId="1" xfId="1" applyNumberFormat="1" applyFont="1" applyFill="1" applyBorder="1" applyAlignment="1">
      <alignment horizontal="center" vertical="center"/>
    </xf>
    <xf numFmtId="4" fontId="7" fillId="0" borderId="1" xfId="0" applyNumberFormat="1" applyFont="1" applyBorder="1"/>
    <xf numFmtId="0" fontId="12" fillId="0" borderId="17" xfId="0" applyFont="1" applyBorder="1"/>
    <xf numFmtId="0" fontId="12" fillId="0" borderId="0" xfId="0" applyFont="1" applyAlignment="1">
      <alignment vertical="top" wrapText="1"/>
    </xf>
    <xf numFmtId="0" fontId="12" fillId="0" borderId="0" xfId="0" applyFont="1" applyAlignment="1">
      <alignment horizontal="right" vertical="top" wrapText="1"/>
    </xf>
    <xf numFmtId="4" fontId="12" fillId="0" borderId="1" xfId="0" applyNumberFormat="1" applyFont="1" applyBorder="1" applyAlignment="1">
      <alignment horizontal="center" vertical="center"/>
    </xf>
    <xf numFmtId="0" fontId="3" fillId="0" borderId="0" xfId="0" applyFont="1"/>
    <xf numFmtId="0" fontId="14" fillId="0" borderId="2" xfId="0" applyFont="1" applyBorder="1" applyAlignment="1">
      <alignment horizontal="left"/>
    </xf>
    <xf numFmtId="0" fontId="18" fillId="0" borderId="19" xfId="0" applyFont="1" applyBorder="1" applyAlignment="1">
      <alignment horizontal="center" wrapText="1"/>
    </xf>
    <xf numFmtId="0" fontId="15" fillId="6" borderId="5" xfId="0" applyFont="1" applyFill="1" applyBorder="1"/>
    <xf numFmtId="0" fontId="15" fillId="6" borderId="6" xfId="0" applyFont="1" applyFill="1" applyBorder="1" applyAlignment="1">
      <alignment horizontal="center" vertical="center"/>
    </xf>
    <xf numFmtId="0" fontId="15" fillId="6" borderId="7" xfId="0" applyFont="1" applyFill="1" applyBorder="1" applyAlignment="1">
      <alignment horizontal="center" vertical="center"/>
    </xf>
    <xf numFmtId="0" fontId="18" fillId="6" borderId="5" xfId="0" applyFont="1" applyFill="1" applyBorder="1" applyAlignment="1">
      <alignment vertical="center"/>
    </xf>
    <xf numFmtId="4" fontId="21" fillId="6" borderId="6" xfId="0" applyNumberFormat="1" applyFont="1" applyFill="1" applyBorder="1" applyAlignment="1">
      <alignment vertical="center"/>
    </xf>
    <xf numFmtId="4" fontId="21" fillId="6" borderId="7" xfId="0" applyNumberFormat="1" applyFont="1" applyFill="1" applyBorder="1" applyAlignment="1">
      <alignment vertical="center"/>
    </xf>
    <xf numFmtId="0" fontId="13" fillId="6" borderId="5" xfId="0" applyFont="1" applyFill="1" applyBorder="1" applyAlignment="1">
      <alignment vertical="center"/>
    </xf>
    <xf numFmtId="2" fontId="13" fillId="6" borderId="6" xfId="0" applyNumberFormat="1" applyFont="1" applyFill="1" applyBorder="1" applyAlignment="1">
      <alignment horizontal="center" vertical="center"/>
    </xf>
    <xf numFmtId="2" fontId="13" fillId="6" borderId="7" xfId="0" applyNumberFormat="1" applyFont="1" applyFill="1" applyBorder="1" applyAlignment="1">
      <alignment horizontal="center" vertical="center"/>
    </xf>
    <xf numFmtId="0" fontId="27" fillId="0" borderId="2" xfId="0" applyFont="1" applyBorder="1"/>
    <xf numFmtId="4" fontId="22" fillId="0" borderId="4" xfId="0" applyNumberFormat="1" applyFont="1" applyBorder="1"/>
    <xf numFmtId="0" fontId="26" fillId="6" borderId="5" xfId="0" applyFont="1" applyFill="1" applyBorder="1" applyAlignment="1">
      <alignment vertical="center"/>
    </xf>
    <xf numFmtId="4" fontId="25" fillId="6" borderId="6" xfId="0" applyNumberFormat="1" applyFont="1" applyFill="1" applyBorder="1" applyAlignment="1">
      <alignment vertical="center"/>
    </xf>
    <xf numFmtId="4" fontId="25" fillId="6" borderId="7" xfId="0" applyNumberFormat="1" applyFont="1" applyFill="1" applyBorder="1" applyAlignment="1">
      <alignment vertical="center"/>
    </xf>
    <xf numFmtId="0" fontId="14" fillId="0" borderId="2" xfId="0" applyFont="1" applyBorder="1" applyAlignment="1">
      <alignment horizontal="left" vertical="center"/>
    </xf>
    <xf numFmtId="0" fontId="21" fillId="6" borderId="5" xfId="0" applyFont="1" applyFill="1" applyBorder="1"/>
    <xf numFmtId="4" fontId="25" fillId="6" borderId="6" xfId="0" applyNumberFormat="1" applyFont="1" applyFill="1" applyBorder="1"/>
    <xf numFmtId="4" fontId="25" fillId="6" borderId="7" xfId="0" applyNumberFormat="1" applyFont="1" applyFill="1" applyBorder="1"/>
    <xf numFmtId="0" fontId="18" fillId="0" borderId="11" xfId="0" applyFont="1" applyBorder="1" applyAlignment="1">
      <alignment horizontal="center" vertical="center" wrapText="1"/>
    </xf>
    <xf numFmtId="0" fontId="15" fillId="6" borderId="5" xfId="0" applyFont="1" applyFill="1" applyBorder="1" applyAlignment="1">
      <alignment vertical="center"/>
    </xf>
    <xf numFmtId="0" fontId="10" fillId="0" borderId="11" xfId="0" applyFont="1" applyBorder="1" applyAlignment="1">
      <alignment horizontal="center"/>
    </xf>
    <xf numFmtId="0" fontId="19" fillId="0" borderId="0" xfId="0" applyFont="1" applyAlignment="1">
      <alignment vertical="center"/>
    </xf>
    <xf numFmtId="4" fontId="21" fillId="6" borderId="4" xfId="0" applyNumberFormat="1" applyFont="1" applyFill="1" applyBorder="1" applyAlignment="1">
      <alignment vertical="center"/>
    </xf>
    <xf numFmtId="0" fontId="21" fillId="6" borderId="5" xfId="0" applyFont="1" applyFill="1" applyBorder="1" applyAlignment="1">
      <alignment vertical="center"/>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vertical="center"/>
    </xf>
    <xf numFmtId="0" fontId="10" fillId="0" borderId="4" xfId="0" applyFont="1" applyBorder="1" applyAlignment="1">
      <alignment horizontal="center" vertical="center"/>
    </xf>
    <xf numFmtId="0" fontId="0" fillId="0" borderId="2" xfId="0" applyBorder="1" applyAlignment="1">
      <alignment horizontal="center" vertical="center"/>
    </xf>
    <xf numFmtId="0" fontId="10" fillId="0" borderId="4" xfId="0" applyFont="1" applyBorder="1" applyAlignment="1">
      <alignment horizontal="center"/>
    </xf>
    <xf numFmtId="0" fontId="12" fillId="0" borderId="8" xfId="0" applyFont="1" applyBorder="1"/>
    <xf numFmtId="0" fontId="12" fillId="0" borderId="4" xfId="0" applyFont="1" applyBorder="1" applyAlignment="1">
      <alignment horizontal="center"/>
    </xf>
    <xf numFmtId="0" fontId="17" fillId="0" borderId="2" xfId="0" applyFont="1" applyBorder="1"/>
    <xf numFmtId="4" fontId="17" fillId="0" borderId="4" xfId="0" applyNumberFormat="1" applyFont="1" applyBorder="1"/>
    <xf numFmtId="166" fontId="7" fillId="0" borderId="4" xfId="0" applyNumberFormat="1" applyFont="1" applyBorder="1" applyAlignment="1">
      <alignment horizontal="center" vertical="center"/>
    </xf>
    <xf numFmtId="0" fontId="1" fillId="0" borderId="21" xfId="0" applyFont="1" applyBorder="1" applyAlignment="1">
      <alignment horizontal="center" vertical="center"/>
    </xf>
    <xf numFmtId="4" fontId="17" fillId="0" borderId="1" xfId="0" applyNumberFormat="1" applyFont="1" applyBorder="1" applyAlignment="1">
      <alignment horizontal="center" vertical="center"/>
    </xf>
    <xf numFmtId="4" fontId="17" fillId="0" borderId="1" xfId="0" applyNumberFormat="1" applyFont="1" applyBorder="1" applyAlignment="1">
      <alignment vertical="center"/>
    </xf>
    <xf numFmtId="0" fontId="13" fillId="6" borderId="5"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7" xfId="0" applyFont="1" applyFill="1" applyBorder="1" applyAlignment="1">
      <alignment horizontal="center" vertical="center"/>
    </xf>
    <xf numFmtId="0" fontId="12" fillId="6" borderId="0" xfId="0" applyFont="1" applyFill="1" applyAlignment="1">
      <alignment horizontal="center" vertical="center" textRotation="90"/>
    </xf>
    <xf numFmtId="0" fontId="12" fillId="6" borderId="1" xfId="0" applyFont="1" applyFill="1" applyBorder="1" applyAlignment="1">
      <alignment horizontal="center" vertical="center" textRotation="90" wrapText="1"/>
    </xf>
    <xf numFmtId="4" fontId="13" fillId="6" borderId="6" xfId="0" applyNumberFormat="1" applyFont="1" applyFill="1" applyBorder="1" applyAlignment="1">
      <alignment horizontal="center" vertical="center"/>
    </xf>
    <xf numFmtId="4" fontId="13" fillId="6" borderId="7" xfId="0" applyNumberFormat="1" applyFont="1" applyFill="1" applyBorder="1" applyAlignment="1">
      <alignment horizontal="center" vertical="center"/>
    </xf>
    <xf numFmtId="0" fontId="17" fillId="6" borderId="1" xfId="0" applyFont="1" applyFill="1" applyBorder="1" applyAlignment="1">
      <alignment horizontal="center" vertical="center" textRotation="90" wrapText="1"/>
    </xf>
    <xf numFmtId="4" fontId="18" fillId="6" borderId="6" xfId="0" applyNumberFormat="1" applyFont="1" applyFill="1" applyBorder="1" applyAlignment="1">
      <alignment vertical="center"/>
    </xf>
    <xf numFmtId="4" fontId="18" fillId="6" borderId="7" xfId="0" applyNumberFormat="1" applyFont="1" applyFill="1" applyBorder="1" applyAlignment="1">
      <alignment vertical="center"/>
    </xf>
    <xf numFmtId="0" fontId="6" fillId="6" borderId="15" xfId="0" applyFont="1" applyFill="1" applyBorder="1" applyAlignment="1">
      <alignment horizontal="center"/>
    </xf>
    <xf numFmtId="0" fontId="6" fillId="6" borderId="13" xfId="0" applyFont="1" applyFill="1" applyBorder="1" applyAlignment="1">
      <alignment horizontal="center"/>
    </xf>
    <xf numFmtId="0" fontId="12" fillId="6" borderId="13" xfId="0" applyFont="1" applyFill="1" applyBorder="1"/>
    <xf numFmtId="0" fontId="6" fillId="6" borderId="25" xfId="0" applyFont="1" applyFill="1" applyBorder="1" applyAlignment="1">
      <alignment horizontal="center"/>
    </xf>
    <xf numFmtId="0" fontId="2" fillId="6" borderId="2" xfId="0" applyFont="1" applyFill="1" applyBorder="1" applyAlignment="1">
      <alignment horizontal="center" vertical="center"/>
    </xf>
    <xf numFmtId="4" fontId="7" fillId="6" borderId="1" xfId="0" applyNumberFormat="1" applyFont="1" applyFill="1" applyBorder="1" applyAlignment="1">
      <alignment horizontal="center" vertical="center"/>
    </xf>
    <xf numFmtId="4" fontId="17" fillId="6" borderId="1" xfId="0" applyNumberFormat="1" applyFont="1" applyFill="1" applyBorder="1"/>
    <xf numFmtId="4" fontId="12" fillId="6" borderId="1" xfId="0" applyNumberFormat="1" applyFont="1" applyFill="1" applyBorder="1"/>
    <xf numFmtId="4" fontId="12" fillId="6" borderId="4" xfId="0" applyNumberFormat="1" applyFont="1" applyFill="1" applyBorder="1"/>
    <xf numFmtId="0" fontId="2" fillId="6" borderId="5" xfId="0" applyFont="1" applyFill="1" applyBorder="1" applyAlignment="1">
      <alignment horizontal="center" vertical="center"/>
    </xf>
    <xf numFmtId="4" fontId="7" fillId="6" borderId="6" xfId="0" applyNumberFormat="1" applyFont="1" applyFill="1" applyBorder="1" applyAlignment="1">
      <alignment horizontal="center" vertical="center"/>
    </xf>
    <xf numFmtId="165" fontId="7" fillId="6" borderId="6" xfId="0" applyNumberFormat="1" applyFont="1" applyFill="1" applyBorder="1" applyAlignment="1">
      <alignment horizontal="center" vertical="center"/>
    </xf>
    <xf numFmtId="0" fontId="12" fillId="6" borderId="6" xfId="0" applyFont="1" applyFill="1" applyBorder="1"/>
    <xf numFmtId="165" fontId="7" fillId="6" borderId="7" xfId="0" applyNumberFormat="1" applyFont="1" applyFill="1" applyBorder="1" applyAlignment="1">
      <alignment horizontal="center" vertical="center"/>
    </xf>
    <xf numFmtId="0" fontId="2" fillId="6" borderId="15" xfId="0" applyFont="1" applyFill="1" applyBorder="1" applyAlignment="1">
      <alignment horizontal="center"/>
    </xf>
    <xf numFmtId="0" fontId="2" fillId="6" borderId="13" xfId="0" applyFont="1" applyFill="1" applyBorder="1" applyAlignment="1">
      <alignment horizontal="center"/>
    </xf>
    <xf numFmtId="0" fontId="2" fillId="6" borderId="16" xfId="0" applyFont="1" applyFill="1" applyBorder="1" applyAlignment="1">
      <alignment horizontal="center"/>
    </xf>
    <xf numFmtId="0" fontId="2" fillId="6" borderId="44" xfId="0" applyFont="1" applyFill="1" applyBorder="1" applyAlignment="1">
      <alignment horizontal="center"/>
    </xf>
    <xf numFmtId="0" fontId="1" fillId="0" borderId="45" xfId="0" applyFont="1" applyBorder="1"/>
    <xf numFmtId="0" fontId="1" fillId="6" borderId="5" xfId="0" applyFont="1" applyFill="1" applyBorder="1" applyAlignment="1">
      <alignment horizontal="center" vertical="center"/>
    </xf>
    <xf numFmtId="3" fontId="1" fillId="6" borderId="9" xfId="0" applyNumberFormat="1" applyFont="1" applyFill="1" applyBorder="1" applyAlignment="1">
      <alignment vertical="center"/>
    </xf>
    <xf numFmtId="3" fontId="1" fillId="6" borderId="6" xfId="0" applyNumberFormat="1" applyFont="1" applyFill="1" applyBorder="1" applyAlignment="1">
      <alignment vertical="center"/>
    </xf>
    <xf numFmtId="3" fontId="1" fillId="6" borderId="41" xfId="0" applyNumberFormat="1" applyFont="1" applyFill="1" applyBorder="1" applyAlignment="1">
      <alignment vertical="center"/>
    </xf>
    <xf numFmtId="3" fontId="1" fillId="6" borderId="41" xfId="0" applyNumberFormat="1" applyFont="1" applyFill="1" applyBorder="1" applyAlignment="1">
      <alignment horizontal="center" vertical="center"/>
    </xf>
    <xf numFmtId="0" fontId="1" fillId="6" borderId="6" xfId="0" applyFont="1" applyFill="1" applyBorder="1" applyAlignment="1">
      <alignment vertical="center"/>
    </xf>
    <xf numFmtId="1" fontId="1" fillId="6" borderId="41" xfId="0" applyNumberFormat="1" applyFont="1" applyFill="1" applyBorder="1" applyAlignment="1">
      <alignment vertical="center"/>
    </xf>
    <xf numFmtId="1" fontId="1" fillId="6" borderId="6" xfId="0" applyNumberFormat="1" applyFont="1" applyFill="1" applyBorder="1" applyAlignment="1">
      <alignment vertical="center"/>
    </xf>
    <xf numFmtId="0" fontId="12" fillId="6" borderId="41" xfId="0" applyFont="1" applyFill="1" applyBorder="1" applyAlignment="1">
      <alignment vertical="center"/>
    </xf>
    <xf numFmtId="0" fontId="12" fillId="6" borderId="6" xfId="0" applyFont="1" applyFill="1" applyBorder="1" applyAlignment="1">
      <alignment vertical="center"/>
    </xf>
    <xf numFmtId="2" fontId="12" fillId="6" borderId="6" xfId="0" applyNumberFormat="1" applyFont="1" applyFill="1" applyBorder="1" applyAlignment="1">
      <alignment vertical="center"/>
    </xf>
    <xf numFmtId="2" fontId="12" fillId="6" borderId="46" xfId="0" applyNumberFormat="1" applyFont="1" applyFill="1" applyBorder="1" applyAlignment="1">
      <alignment vertical="center"/>
    </xf>
    <xf numFmtId="2" fontId="12" fillId="6" borderId="7" xfId="0" applyNumberFormat="1" applyFont="1" applyFill="1" applyBorder="1" applyAlignment="1">
      <alignment vertical="center"/>
    </xf>
    <xf numFmtId="4" fontId="13" fillId="6" borderId="6" xfId="0" applyNumberFormat="1" applyFont="1" applyFill="1" applyBorder="1" applyAlignment="1">
      <alignment vertical="center"/>
    </xf>
    <xf numFmtId="4" fontId="13" fillId="6" borderId="7" xfId="0" applyNumberFormat="1" applyFont="1" applyFill="1" applyBorder="1" applyAlignment="1">
      <alignment vertical="center"/>
    </xf>
    <xf numFmtId="4" fontId="14" fillId="0" borderId="4" xfId="0" applyNumberFormat="1" applyFont="1" applyBorder="1" applyAlignment="1">
      <alignment horizontal="center" vertical="center"/>
    </xf>
    <xf numFmtId="4" fontId="21" fillId="6" borderId="6" xfId="0" applyNumberFormat="1" applyFont="1" applyFill="1" applyBorder="1" applyAlignment="1">
      <alignment horizontal="center" vertical="center"/>
    </xf>
    <xf numFmtId="4" fontId="21" fillId="6" borderId="7" xfId="0" applyNumberFormat="1" applyFont="1" applyFill="1" applyBorder="1" applyAlignment="1">
      <alignment horizontal="center" vertical="center"/>
    </xf>
    <xf numFmtId="0" fontId="14" fillId="6" borderId="1" xfId="0" applyFont="1" applyFill="1" applyBorder="1" applyAlignment="1">
      <alignment horizontal="center" vertical="center" textRotation="90" wrapText="1"/>
    </xf>
    <xf numFmtId="0" fontId="0" fillId="6" borderId="1" xfId="0" applyFill="1" applyBorder="1" applyAlignment="1">
      <alignment horizontal="center"/>
    </xf>
    <xf numFmtId="0" fontId="10" fillId="6" borderId="5" xfId="0" applyFont="1" applyFill="1" applyBorder="1"/>
    <xf numFmtId="0" fontId="13" fillId="6" borderId="5" xfId="0" applyFont="1" applyFill="1" applyBorder="1"/>
    <xf numFmtId="0" fontId="14" fillId="6" borderId="0" xfId="0" applyFont="1" applyFill="1" applyAlignment="1">
      <alignment horizontal="center" vertical="center" textRotation="90"/>
    </xf>
    <xf numFmtId="0" fontId="10" fillId="5" borderId="1" xfId="0" applyFont="1" applyFill="1" applyBorder="1" applyAlignment="1">
      <alignment horizontal="center"/>
    </xf>
    <xf numFmtId="0" fontId="10" fillId="5" borderId="1" xfId="0" applyFont="1" applyFill="1" applyBorder="1"/>
    <xf numFmtId="0" fontId="10" fillId="5" borderId="5" xfId="0" applyFont="1" applyFill="1" applyBorder="1" applyAlignment="1">
      <alignment horizontal="left"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0" fillId="0" borderId="12" xfId="0" applyBorder="1" applyAlignment="1">
      <alignment horizontal="center" vertical="center"/>
    </xf>
    <xf numFmtId="0" fontId="11" fillId="6" borderId="1" xfId="0" applyFont="1" applyFill="1" applyBorder="1" applyAlignment="1">
      <alignment horizontal="center" vertical="center"/>
    </xf>
    <xf numFmtId="0" fontId="25" fillId="6" borderId="5" xfId="0" applyFont="1" applyFill="1" applyBorder="1"/>
    <xf numFmtId="4" fontId="21" fillId="6" borderId="7" xfId="0" applyNumberFormat="1" applyFont="1" applyFill="1" applyBorder="1"/>
    <xf numFmtId="0" fontId="13" fillId="5" borderId="5" xfId="0" applyFont="1" applyFill="1" applyBorder="1" applyAlignment="1">
      <alignment horizontal="left"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2" fontId="12" fillId="0" borderId="0" xfId="0" applyNumberFormat="1" applyFont="1"/>
    <xf numFmtId="0" fontId="10" fillId="0" borderId="22" xfId="0" applyFont="1" applyBorder="1" applyAlignment="1">
      <alignment horizontal="center" vertical="center"/>
    </xf>
    <xf numFmtId="0" fontId="14" fillId="0" borderId="12" xfId="0" applyFont="1" applyBorder="1" applyAlignment="1">
      <alignment horizontal="left"/>
    </xf>
    <xf numFmtId="0" fontId="14" fillId="6" borderId="1" xfId="0" applyFont="1" applyFill="1" applyBorder="1" applyAlignment="1">
      <alignment horizontal="center" vertical="center" textRotation="90"/>
    </xf>
    <xf numFmtId="0" fontId="10" fillId="0" borderId="0" xfId="0" applyFont="1" applyAlignment="1">
      <alignment vertical="center"/>
    </xf>
    <xf numFmtId="0" fontId="0" fillId="0" borderId="0" xfId="0" applyAlignment="1">
      <alignment vertical="center" textRotation="90" wrapText="1"/>
    </xf>
    <xf numFmtId="0" fontId="12" fillId="0" borderId="0" xfId="0" applyFont="1" applyAlignment="1">
      <alignment horizontal="center" vertical="center"/>
    </xf>
    <xf numFmtId="0" fontId="10" fillId="0" borderId="0" xfId="0" applyFont="1" applyAlignment="1">
      <alignment horizontal="center" vertical="center"/>
    </xf>
    <xf numFmtId="0" fontId="16" fillId="5" borderId="1" xfId="0" applyFont="1" applyFill="1" applyBorder="1" applyAlignment="1">
      <alignment horizontal="center" vertical="center" textRotation="90" wrapText="1"/>
    </xf>
    <xf numFmtId="0" fontId="16" fillId="5" borderId="3" xfId="0" applyFont="1" applyFill="1" applyBorder="1" applyAlignment="1">
      <alignment vertical="center" textRotation="90" wrapText="1"/>
    </xf>
    <xf numFmtId="0" fontId="16" fillId="5" borderId="12" xfId="0" applyFont="1" applyFill="1" applyBorder="1" applyAlignment="1">
      <alignment vertical="center" textRotation="90" wrapText="1"/>
    </xf>
    <xf numFmtId="0" fontId="10" fillId="5" borderId="5" xfId="0" applyFont="1" applyFill="1" applyBorder="1" applyAlignment="1">
      <alignment horizontal="left"/>
    </xf>
    <xf numFmtId="0" fontId="0" fillId="0" borderId="1" xfId="0" applyBorder="1" applyAlignment="1">
      <alignment horizontal="center"/>
    </xf>
    <xf numFmtId="0" fontId="0" fillId="5" borderId="1" xfId="0" applyFill="1" applyBorder="1" applyAlignment="1">
      <alignment horizontal="center" vertical="center" textRotation="90" wrapText="1"/>
    </xf>
    <xf numFmtId="0" fontId="10" fillId="5" borderId="9" xfId="0" applyFont="1" applyFill="1" applyBorder="1" applyAlignment="1">
      <alignment horizontal="center" vertical="center"/>
    </xf>
    <xf numFmtId="0" fontId="10" fillId="5" borderId="1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 fontId="12" fillId="0" borderId="17" xfId="0" applyNumberFormat="1" applyFont="1" applyBorder="1"/>
    <xf numFmtId="0" fontId="2" fillId="6" borderId="24" xfId="0" applyFont="1" applyFill="1" applyBorder="1" applyAlignment="1">
      <alignment horizontal="center"/>
    </xf>
    <xf numFmtId="0" fontId="12" fillId="0" borderId="49" xfId="0" applyFont="1" applyBorder="1"/>
    <xf numFmtId="4" fontId="12" fillId="0" borderId="49" xfId="0" applyNumberFormat="1" applyFont="1" applyBorder="1"/>
    <xf numFmtId="0" fontId="28" fillId="0" borderId="0" xfId="0" applyFont="1"/>
    <xf numFmtId="10" fontId="12" fillId="0" borderId="0" xfId="0" applyNumberFormat="1" applyFont="1"/>
    <xf numFmtId="10" fontId="0" fillId="0" borderId="0" xfId="0" applyNumberFormat="1"/>
    <xf numFmtId="9" fontId="12" fillId="0" borderId="0" xfId="0" applyNumberFormat="1" applyFont="1"/>
    <xf numFmtId="4" fontId="12" fillId="0" borderId="0" xfId="0" applyNumberFormat="1" applyFont="1"/>
    <xf numFmtId="0" fontId="11" fillId="0" borderId="2" xfId="0" applyFont="1" applyBorder="1" applyAlignment="1">
      <alignment horizontal="center" vertical="center"/>
    </xf>
    <xf numFmtId="4" fontId="11" fillId="0" borderId="1"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11" fillId="0" borderId="4" xfId="0" applyNumberFormat="1" applyFont="1" applyBorder="1" applyAlignment="1">
      <alignment horizontal="center" vertical="center"/>
    </xf>
    <xf numFmtId="0" fontId="29" fillId="7" borderId="5" xfId="0" applyFont="1" applyFill="1" applyBorder="1" applyAlignment="1">
      <alignment horizontal="center" vertical="center"/>
    </xf>
    <xf numFmtId="4" fontId="29" fillId="7" borderId="6" xfId="0" applyNumberFormat="1" applyFont="1" applyFill="1" applyBorder="1" applyAlignment="1">
      <alignment horizontal="center" vertical="center"/>
    </xf>
    <xf numFmtId="4" fontId="29" fillId="7" borderId="9" xfId="0" applyNumberFormat="1" applyFont="1" applyFill="1" applyBorder="1" applyAlignment="1">
      <alignment horizontal="center" vertical="center"/>
    </xf>
    <xf numFmtId="4" fontId="29" fillId="7" borderId="7" xfId="0" applyNumberFormat="1" applyFont="1" applyFill="1" applyBorder="1" applyAlignment="1">
      <alignment horizontal="center" vertical="center"/>
    </xf>
    <xf numFmtId="4" fontId="11" fillId="0" borderId="0" xfId="0" applyNumberFormat="1" applyFont="1" applyAlignment="1">
      <alignment horizontal="center" vertical="center"/>
    </xf>
    <xf numFmtId="4" fontId="0" fillId="0" borderId="0" xfId="0" applyNumberFormat="1"/>
    <xf numFmtId="0" fontId="2" fillId="6" borderId="1" xfId="0" applyFont="1" applyFill="1" applyBorder="1" applyAlignment="1">
      <alignment horizontal="center" vertical="center"/>
    </xf>
    <xf numFmtId="0" fontId="1" fillId="0" borderId="2" xfId="0" applyFont="1" applyBorder="1" applyAlignment="1">
      <alignment horizontal="center" vertical="center"/>
    </xf>
    <xf numFmtId="166" fontId="1" fillId="0" borderId="1" xfId="1" applyNumberFormat="1" applyFont="1" applyBorder="1" applyAlignment="1">
      <alignment horizontal="center" vertical="center"/>
    </xf>
    <xf numFmtId="166" fontId="1" fillId="0" borderId="4" xfId="1" applyNumberFormat="1" applyFont="1" applyFill="1" applyBorder="1" applyAlignment="1">
      <alignment horizontal="center" vertical="center"/>
    </xf>
    <xf numFmtId="166" fontId="0" fillId="0" borderId="0" xfId="0" applyNumberFormat="1"/>
    <xf numFmtId="0" fontId="1" fillId="0" borderId="1" xfId="0" applyFont="1" applyBorder="1" applyAlignment="1">
      <alignment horizontal="center" vertical="center"/>
    </xf>
    <xf numFmtId="0" fontId="1" fillId="0" borderId="4" xfId="0" applyFont="1" applyBorder="1" applyAlignment="1">
      <alignment horizontal="center" vertical="center"/>
    </xf>
    <xf numFmtId="4" fontId="1" fillId="0" borderId="1" xfId="0" applyNumberFormat="1" applyFont="1" applyBorder="1" applyAlignment="1">
      <alignment horizontal="center" vertical="center"/>
    </xf>
    <xf numFmtId="4" fontId="1" fillId="0" borderId="4" xfId="0" applyNumberFormat="1" applyFont="1" applyBorder="1" applyAlignment="1">
      <alignment horizontal="center" vertical="center"/>
    </xf>
    <xf numFmtId="4" fontId="2" fillId="6" borderId="6" xfId="0" applyNumberFormat="1" applyFont="1" applyFill="1" applyBorder="1" applyAlignment="1">
      <alignment horizontal="center" vertical="center"/>
    </xf>
    <xf numFmtId="4" fontId="2" fillId="6" borderId="7" xfId="0" applyNumberFormat="1" applyFont="1" applyFill="1" applyBorder="1" applyAlignment="1">
      <alignment horizontal="center" vertical="center"/>
    </xf>
    <xf numFmtId="0" fontId="31" fillId="6" borderId="1" xfId="0" applyFont="1" applyFill="1" applyBorder="1" applyAlignment="1">
      <alignment horizontal="center" vertical="center"/>
    </xf>
    <xf numFmtId="0" fontId="32" fillId="0" borderId="2" xfId="0" applyFont="1" applyBorder="1" applyAlignment="1">
      <alignment horizontal="center" vertical="center"/>
    </xf>
    <xf numFmtId="4"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4"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0" fontId="32" fillId="0" borderId="2" xfId="0" applyFont="1" applyBorder="1" applyAlignment="1">
      <alignment horizontal="center"/>
    </xf>
    <xf numFmtId="0" fontId="31" fillId="6" borderId="5" xfId="0" applyFont="1" applyFill="1" applyBorder="1" applyAlignment="1">
      <alignment horizontal="center" vertical="center"/>
    </xf>
    <xf numFmtId="4" fontId="31" fillId="6" borderId="6" xfId="0" applyNumberFormat="1" applyFont="1" applyFill="1" applyBorder="1" applyAlignment="1">
      <alignment horizontal="center" vertical="center"/>
    </xf>
    <xf numFmtId="4" fontId="31" fillId="6" borderId="7"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0" fillId="0" borderId="0" xfId="0" applyFont="1" applyAlignment="1">
      <alignment vertical="center"/>
    </xf>
    <xf numFmtId="0" fontId="21" fillId="6" borderId="34" xfId="0" applyFont="1" applyFill="1" applyBorder="1" applyAlignment="1">
      <alignment horizontal="center" vertical="center" textRotation="90" wrapText="1"/>
    </xf>
    <xf numFmtId="0" fontId="12" fillId="6" borderId="0" xfId="0" applyFont="1" applyFill="1" applyAlignment="1">
      <alignment horizontal="center" vertical="center" textRotation="90" wrapText="1"/>
    </xf>
    <xf numFmtId="0" fontId="12" fillId="6" borderId="13" xfId="0" applyFont="1" applyFill="1" applyBorder="1" applyAlignment="1">
      <alignment horizontal="center" vertical="center" textRotation="90" wrapText="1"/>
    </xf>
    <xf numFmtId="0" fontId="21" fillId="6" borderId="25" xfId="0" applyFont="1" applyFill="1" applyBorder="1" applyAlignment="1">
      <alignment horizontal="center" vertical="center" textRotation="90" wrapText="1"/>
    </xf>
    <xf numFmtId="0" fontId="13" fillId="0" borderId="2" xfId="0" applyFont="1" applyBorder="1" applyAlignment="1">
      <alignment horizontal="left" vertical="center"/>
    </xf>
    <xf numFmtId="4" fontId="12" fillId="0" borderId="1" xfId="0" applyNumberFormat="1" applyFont="1" applyBorder="1"/>
    <xf numFmtId="0" fontId="13" fillId="2" borderId="2" xfId="0" applyFont="1" applyFill="1" applyBorder="1" applyAlignment="1">
      <alignment horizontal="left" vertical="center"/>
    </xf>
    <xf numFmtId="4" fontId="12" fillId="2" borderId="1" xfId="0" applyNumberFormat="1" applyFont="1" applyFill="1" applyBorder="1"/>
    <xf numFmtId="4" fontId="12" fillId="2" borderId="4" xfId="0" applyNumberFormat="1" applyFont="1" applyFill="1" applyBorder="1"/>
    <xf numFmtId="0" fontId="14" fillId="0" borderId="1" xfId="0" applyFont="1" applyBorder="1"/>
    <xf numFmtId="0" fontId="13" fillId="6" borderId="5" xfId="0" applyFont="1" applyFill="1" applyBorder="1" applyAlignment="1">
      <alignment horizontal="center" vertical="center" wrapText="1"/>
    </xf>
    <xf numFmtId="0" fontId="33" fillId="0" borderId="0" xfId="0" applyFont="1"/>
    <xf numFmtId="0" fontId="13" fillId="0" borderId="2" xfId="0" applyFont="1" applyBorder="1" applyAlignment="1">
      <alignment vertical="center"/>
    </xf>
    <xf numFmtId="0" fontId="12" fillId="0" borderId="3" xfId="0" applyFont="1" applyBorder="1"/>
    <xf numFmtId="4" fontId="12" fillId="0" borderId="53" xfId="0" applyNumberFormat="1" applyFont="1" applyBorder="1"/>
    <xf numFmtId="0" fontId="33" fillId="0" borderId="1" xfId="0" applyFont="1" applyBorder="1"/>
    <xf numFmtId="4" fontId="12" fillId="0" borderId="3" xfId="0" applyNumberFormat="1" applyFont="1" applyBorder="1"/>
    <xf numFmtId="0" fontId="13" fillId="0" borderId="1" xfId="0" applyFont="1" applyBorder="1"/>
    <xf numFmtId="4" fontId="33" fillId="0" borderId="1" xfId="0" applyNumberFormat="1" applyFont="1" applyBorder="1"/>
    <xf numFmtId="0" fontId="13" fillId="0" borderId="0" xfId="0" applyFont="1"/>
    <xf numFmtId="0" fontId="12" fillId="5" borderId="1" xfId="0" applyFont="1" applyFill="1" applyBorder="1" applyAlignment="1">
      <alignment horizontal="center" vertical="center" textRotation="90" wrapText="1"/>
    </xf>
    <xf numFmtId="4" fontId="12" fillId="0" borderId="1" xfId="0" applyNumberFormat="1" applyFont="1" applyBorder="1" applyAlignment="1">
      <alignment vertical="center"/>
    </xf>
    <xf numFmtId="0" fontId="13" fillId="6" borderId="5" xfId="0" applyFont="1" applyFill="1" applyBorder="1" applyAlignment="1">
      <alignment horizontal="left" vertical="center"/>
    </xf>
    <xf numFmtId="0" fontId="19" fillId="7" borderId="1" xfId="0" applyFont="1" applyFill="1" applyBorder="1" applyAlignment="1">
      <alignment horizontal="center" vertical="center"/>
    </xf>
    <xf numFmtId="3" fontId="32" fillId="0" borderId="1" xfId="0" applyNumberFormat="1" applyFont="1" applyBorder="1" applyAlignment="1">
      <alignment horizontal="center" vertical="center"/>
    </xf>
    <xf numFmtId="3" fontId="32" fillId="0" borderId="4" xfId="0" applyNumberFormat="1" applyFont="1" applyBorder="1" applyAlignment="1">
      <alignment horizontal="center" vertical="center"/>
    </xf>
    <xf numFmtId="0" fontId="11" fillId="0" borderId="8" xfId="0" applyFont="1" applyBorder="1" applyAlignment="1">
      <alignment horizontal="center" vertical="center"/>
    </xf>
    <xf numFmtId="3" fontId="32" fillId="2" borderId="1" xfId="0" applyNumberFormat="1" applyFont="1" applyFill="1" applyBorder="1" applyAlignment="1">
      <alignment horizontal="center" vertical="center"/>
    </xf>
    <xf numFmtId="3" fontId="32" fillId="2" borderId="4" xfId="0" applyNumberFormat="1" applyFont="1" applyFill="1" applyBorder="1" applyAlignment="1">
      <alignment horizontal="center" vertical="center"/>
    </xf>
    <xf numFmtId="3" fontId="32" fillId="0" borderId="53" xfId="0" applyNumberFormat="1" applyFont="1" applyBorder="1" applyAlignment="1">
      <alignment horizontal="center" vertical="center"/>
    </xf>
    <xf numFmtId="3" fontId="29" fillId="7" borderId="6" xfId="0" applyNumberFormat="1" applyFont="1" applyFill="1" applyBorder="1" applyAlignment="1">
      <alignment horizontal="center" vertical="center"/>
    </xf>
    <xf numFmtId="3" fontId="29" fillId="7" borderId="7" xfId="0" applyNumberFormat="1" applyFont="1" applyFill="1" applyBorder="1" applyAlignment="1">
      <alignment horizontal="center" vertical="center"/>
    </xf>
    <xf numFmtId="0" fontId="18" fillId="5" borderId="1" xfId="0" applyFont="1" applyFill="1" applyBorder="1"/>
    <xf numFmtId="0" fontId="0" fillId="0" borderId="8" xfId="0" applyBorder="1"/>
    <xf numFmtId="0" fontId="0" fillId="0" borderId="4" xfId="0" applyBorder="1" applyAlignment="1">
      <alignment horizontal="center"/>
    </xf>
    <xf numFmtId="0" fontId="13" fillId="8" borderId="0" xfId="0" applyFont="1" applyFill="1" applyAlignment="1">
      <alignment horizontal="left"/>
    </xf>
    <xf numFmtId="0" fontId="13" fillId="8" borderId="0" xfId="0" applyFont="1" applyFill="1" applyAlignment="1">
      <alignment horizontal="center" vertical="center"/>
    </xf>
    <xf numFmtId="0" fontId="10" fillId="2" borderId="0" xfId="0" applyFont="1" applyFill="1" applyAlignment="1">
      <alignment horizontal="center"/>
    </xf>
    <xf numFmtId="0" fontId="0" fillId="2" borderId="0" xfId="0" applyFill="1"/>
    <xf numFmtId="0" fontId="13" fillId="5" borderId="1" xfId="0" applyFont="1" applyFill="1" applyBorder="1" applyAlignment="1">
      <alignment horizontal="center" wrapText="1"/>
    </xf>
    <xf numFmtId="0" fontId="13" fillId="5" borderId="1" xfId="0" applyFont="1" applyFill="1" applyBorder="1" applyAlignment="1">
      <alignment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29" fillId="7" borderId="1" xfId="0" applyFont="1" applyFill="1" applyBorder="1" applyAlignment="1">
      <alignment horizontal="center" vertical="center"/>
    </xf>
    <xf numFmtId="0" fontId="29" fillId="7" borderId="1" xfId="0" applyFont="1" applyFill="1" applyBorder="1" applyAlignment="1">
      <alignment horizontal="center" vertical="center" wrapText="1"/>
    </xf>
    <xf numFmtId="0" fontId="11" fillId="0" borderId="2" xfId="0" applyFont="1" applyBorder="1" applyAlignment="1">
      <alignment horizontal="left"/>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29" fillId="7" borderId="6" xfId="0" applyFont="1" applyFill="1" applyBorder="1" applyAlignment="1">
      <alignment horizontal="center" vertical="center"/>
    </xf>
    <xf numFmtId="0" fontId="16" fillId="0" borderId="0" xfId="0" applyFont="1" applyAlignment="1">
      <alignment vertical="top" wrapText="1"/>
    </xf>
    <xf numFmtId="0" fontId="11" fillId="0" borderId="0" xfId="0" applyFont="1" applyAlignment="1">
      <alignment horizontal="center"/>
    </xf>
    <xf numFmtId="0" fontId="32" fillId="0" borderId="0" xfId="0" applyFont="1"/>
    <xf numFmtId="2" fontId="12" fillId="0" borderId="4" xfId="0" applyNumberFormat="1" applyFont="1" applyBorder="1"/>
    <xf numFmtId="0" fontId="0" fillId="0" borderId="2" xfId="0" applyBorder="1"/>
    <xf numFmtId="0" fontId="34" fillId="0" borderId="8" xfId="0" applyFont="1" applyBorder="1"/>
    <xf numFmtId="0" fontId="13" fillId="6" borderId="1" xfId="0" applyFont="1" applyFill="1" applyBorder="1" applyAlignment="1">
      <alignment horizontal="center" vertical="center" wrapText="1"/>
    </xf>
    <xf numFmtId="4" fontId="12" fillId="0" borderId="4" xfId="0" applyNumberFormat="1" applyFont="1" applyBorder="1" applyAlignment="1">
      <alignment horizontal="center"/>
    </xf>
    <xf numFmtId="0" fontId="13" fillId="0" borderId="11" xfId="0" applyFont="1" applyBorder="1" applyAlignment="1">
      <alignment horizontal="center" vertical="center" wrapText="1"/>
    </xf>
    <xf numFmtId="0" fontId="13" fillId="6" borderId="1" xfId="0" applyFont="1" applyFill="1" applyBorder="1" applyAlignment="1">
      <alignment horizontal="center" vertical="center"/>
    </xf>
    <xf numFmtId="0" fontId="11" fillId="0" borderId="16" xfId="0" applyFont="1" applyBorder="1" applyAlignment="1">
      <alignment horizontal="center" vertical="center"/>
    </xf>
    <xf numFmtId="0" fontId="29" fillId="7" borderId="5" xfId="0" applyFont="1" applyFill="1" applyBorder="1" applyAlignment="1">
      <alignment horizontal="left"/>
    </xf>
    <xf numFmtId="0" fontId="29" fillId="7" borderId="7" xfId="0" applyFont="1" applyFill="1" applyBorder="1" applyAlignment="1">
      <alignment horizontal="center" vertical="center"/>
    </xf>
    <xf numFmtId="0" fontId="14" fillId="0" borderId="8" xfId="0" applyFont="1" applyBorder="1"/>
    <xf numFmtId="0" fontId="21" fillId="6" borderId="6" xfId="0" applyFont="1" applyFill="1" applyBorder="1" applyAlignment="1">
      <alignment vertical="center"/>
    </xf>
    <xf numFmtId="0" fontId="29" fillId="7" borderId="18" xfId="0" applyFont="1" applyFill="1" applyBorder="1" applyAlignment="1">
      <alignment horizontal="center" vertical="center"/>
    </xf>
    <xf numFmtId="0" fontId="29" fillId="7" borderId="50" xfId="0" applyFont="1" applyFill="1" applyBorder="1" applyAlignment="1">
      <alignment horizontal="center" vertical="center"/>
    </xf>
    <xf numFmtId="0" fontId="29" fillId="7" borderId="50" xfId="0" applyFont="1" applyFill="1" applyBorder="1" applyAlignment="1">
      <alignment horizontal="center" vertical="center" wrapText="1"/>
    </xf>
    <xf numFmtId="0" fontId="29" fillId="7" borderId="10" xfId="0" applyFont="1" applyFill="1" applyBorder="1" applyAlignment="1">
      <alignment horizontal="center" vertical="center"/>
    </xf>
    <xf numFmtId="4" fontId="11" fillId="0" borderId="53" xfId="0" applyNumberFormat="1" applyFont="1" applyBorder="1" applyAlignment="1">
      <alignment horizontal="center" vertical="center"/>
    </xf>
    <xf numFmtId="0" fontId="13" fillId="5" borderId="5" xfId="0" applyFont="1" applyFill="1" applyBorder="1" applyAlignment="1">
      <alignment horizontal="left"/>
    </xf>
    <xf numFmtId="0" fontId="13" fillId="5" borderId="4" xfId="0" applyFont="1" applyFill="1" applyBorder="1" applyAlignment="1">
      <alignment horizontal="center" vertical="center"/>
    </xf>
    <xf numFmtId="0" fontId="10" fillId="6" borderId="1" xfId="0" applyFont="1" applyFill="1" applyBorder="1" applyAlignment="1">
      <alignment horizontal="center"/>
    </xf>
    <xf numFmtId="0" fontId="10" fillId="6" borderId="3" xfId="0" applyFont="1" applyFill="1" applyBorder="1" applyAlignment="1">
      <alignment horizontal="center"/>
    </xf>
    <xf numFmtId="0" fontId="10" fillId="6" borderId="6" xfId="0" applyFont="1" applyFill="1" applyBorder="1" applyAlignment="1">
      <alignment horizontal="center"/>
    </xf>
    <xf numFmtId="0" fontId="10" fillId="6" borderId="7" xfId="0" applyFont="1" applyFill="1" applyBorder="1" applyAlignment="1">
      <alignment horizontal="center"/>
    </xf>
    <xf numFmtId="0" fontId="10" fillId="5" borderId="1" xfId="0" applyFont="1" applyFill="1" applyBorder="1" applyAlignment="1">
      <alignment vertical="center" wrapText="1"/>
    </xf>
    <xf numFmtId="0" fontId="10" fillId="5" borderId="39" xfId="0" applyFont="1" applyFill="1" applyBorder="1"/>
    <xf numFmtId="0" fontId="29" fillId="7" borderId="1" xfId="0" applyFont="1" applyFill="1" applyBorder="1" applyAlignment="1">
      <alignment vertical="center"/>
    </xf>
    <xf numFmtId="0" fontId="19" fillId="7" borderId="5" xfId="0" applyFont="1" applyFill="1" applyBorder="1" applyAlignment="1">
      <alignment horizontal="left" vertical="center"/>
    </xf>
    <xf numFmtId="0" fontId="19" fillId="7" borderId="6" xfId="0" applyFont="1" applyFill="1" applyBorder="1" applyAlignment="1">
      <alignment horizontal="center" vertical="center"/>
    </xf>
    <xf numFmtId="0" fontId="19" fillId="7" borderId="7" xfId="0" applyFont="1" applyFill="1" applyBorder="1" applyAlignment="1">
      <alignment horizontal="center" vertical="center"/>
    </xf>
    <xf numFmtId="4" fontId="13" fillId="5" borderId="6" xfId="0" applyNumberFormat="1" applyFont="1" applyFill="1" applyBorder="1" applyAlignment="1">
      <alignment horizontal="center" vertical="center"/>
    </xf>
    <xf numFmtId="4" fontId="13" fillId="5" borderId="7"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2" fontId="13" fillId="5" borderId="6" xfId="0" applyNumberFormat="1" applyFont="1" applyFill="1" applyBorder="1" applyAlignment="1">
      <alignment horizontal="center" vertical="center"/>
    </xf>
    <xf numFmtId="2" fontId="13" fillId="5" borderId="7" xfId="0" applyNumberFormat="1" applyFont="1" applyFill="1" applyBorder="1" applyAlignment="1">
      <alignment horizontal="center" vertical="center"/>
    </xf>
    <xf numFmtId="0" fontId="15" fillId="5" borderId="5" xfId="0" applyFont="1" applyFill="1" applyBorder="1" applyAlignment="1">
      <alignment horizontal="left"/>
    </xf>
    <xf numFmtId="0" fontId="15" fillId="5" borderId="6" xfId="0" applyFont="1" applyFill="1" applyBorder="1" applyAlignment="1">
      <alignment horizontal="center"/>
    </xf>
    <xf numFmtId="0" fontId="15" fillId="5" borderId="7" xfId="0" applyFont="1" applyFill="1" applyBorder="1" applyAlignment="1">
      <alignment horizontal="center"/>
    </xf>
    <xf numFmtId="2" fontId="13" fillId="5" borderId="6" xfId="0" applyNumberFormat="1" applyFont="1" applyFill="1" applyBorder="1" applyAlignment="1">
      <alignment vertical="center"/>
    </xf>
    <xf numFmtId="2" fontId="13" fillId="5" borderId="7" xfId="0" applyNumberFormat="1" applyFont="1" applyFill="1" applyBorder="1" applyAlignment="1">
      <alignment vertical="center"/>
    </xf>
    <xf numFmtId="0" fontId="15" fillId="5" borderId="5" xfId="0" applyFont="1" applyFill="1" applyBorder="1" applyAlignment="1">
      <alignment horizontal="left" vertical="center"/>
    </xf>
    <xf numFmtId="4" fontId="13" fillId="5" borderId="6" xfId="0" applyNumberFormat="1" applyFont="1" applyFill="1" applyBorder="1" applyAlignment="1">
      <alignment vertical="center"/>
    </xf>
    <xf numFmtId="4" fontId="13" fillId="5" borderId="7" xfId="0" applyNumberFormat="1" applyFont="1" applyFill="1" applyBorder="1" applyAlignment="1">
      <alignment vertical="center"/>
    </xf>
    <xf numFmtId="0" fontId="12" fillId="0" borderId="0" xfId="0" applyFont="1" applyBorder="1"/>
    <xf numFmtId="0" fontId="12" fillId="0" borderId="0" xfId="0" applyFont="1" applyAlignment="1">
      <alignment horizontal="left" vertical="center" wrapText="1"/>
    </xf>
    <xf numFmtId="0" fontId="12" fillId="0" borderId="0" xfId="0" applyFont="1" applyAlignment="1">
      <alignment horizontal="justify" vertical="top" wrapText="1"/>
    </xf>
    <xf numFmtId="0" fontId="12" fillId="0" borderId="0" xfId="0" applyFont="1" applyAlignment="1">
      <alignment horizontal="justify" vertical="top"/>
    </xf>
    <xf numFmtId="0" fontId="1" fillId="0" borderId="0" xfId="0" applyFont="1" applyAlignment="1">
      <alignment horizontal="justify" vertical="top"/>
    </xf>
    <xf numFmtId="0" fontId="24" fillId="0" borderId="0" xfId="0" applyFont="1" applyAlignment="1">
      <alignment horizontal="justify" vertical="top"/>
    </xf>
    <xf numFmtId="0" fontId="2" fillId="6" borderId="18"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31" fillId="6" borderId="20"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19" xfId="0" applyFont="1" applyFill="1" applyBorder="1" applyAlignment="1">
      <alignment horizontal="center" vertical="center"/>
    </xf>
    <xf numFmtId="0" fontId="31" fillId="6" borderId="10" xfId="0" applyFont="1" applyFill="1" applyBorder="1" applyAlignment="1">
      <alignment horizontal="center" vertical="center"/>
    </xf>
    <xf numFmtId="0" fontId="31" fillId="6" borderId="4"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4" xfId="0" applyFont="1" applyFill="1" applyBorder="1" applyAlignment="1">
      <alignment horizontal="center" vertical="center"/>
    </xf>
    <xf numFmtId="0" fontId="13" fillId="6" borderId="37" xfId="0" applyFont="1" applyFill="1" applyBorder="1" applyAlignment="1">
      <alignment horizontal="center" vertical="center" textRotation="90" wrapText="1"/>
    </xf>
    <xf numFmtId="0" fontId="13" fillId="6" borderId="21" xfId="0" applyFont="1" applyFill="1" applyBorder="1" applyAlignment="1">
      <alignment horizontal="center" vertical="center" textRotation="90" wrapText="1"/>
    </xf>
    <xf numFmtId="0" fontId="10" fillId="8" borderId="28" xfId="0" applyFont="1" applyFill="1" applyBorder="1" applyAlignment="1">
      <alignment horizontal="center"/>
    </xf>
    <xf numFmtId="0" fontId="10" fillId="8" borderId="29" xfId="0" applyFont="1" applyFill="1" applyBorder="1" applyAlignment="1">
      <alignment horizontal="center"/>
    </xf>
    <xf numFmtId="0" fontId="10" fillId="8" borderId="30" xfId="0" applyFont="1" applyFill="1" applyBorder="1" applyAlignment="1">
      <alignment horizontal="center"/>
    </xf>
    <xf numFmtId="0" fontId="13" fillId="6" borderId="20" xfId="0" applyFont="1" applyFill="1" applyBorder="1" applyAlignment="1">
      <alignment horizontal="center" vertical="center" textRotation="90" wrapText="1"/>
    </xf>
    <xf numFmtId="0" fontId="13" fillId="0" borderId="51" xfId="0" applyFont="1" applyBorder="1" applyAlignment="1">
      <alignment horizontal="center" vertical="center"/>
    </xf>
    <xf numFmtId="0" fontId="13" fillId="0" borderId="26" xfId="0" applyFont="1" applyBorder="1" applyAlignment="1">
      <alignment horizontal="center" vertical="center"/>
    </xf>
    <xf numFmtId="0" fontId="13" fillId="0" borderId="52" xfId="0" applyFont="1" applyBorder="1" applyAlignment="1">
      <alignment horizontal="center" vertical="center"/>
    </xf>
    <xf numFmtId="0" fontId="13" fillId="6" borderId="24" xfId="0" applyFont="1" applyFill="1" applyBorder="1" applyAlignment="1">
      <alignment horizontal="center" vertical="center" textRotation="90" wrapText="1"/>
    </xf>
    <xf numFmtId="0" fontId="13" fillId="6" borderId="25" xfId="0" applyFont="1" applyFill="1" applyBorder="1" applyAlignment="1">
      <alignment horizontal="center" vertical="center" textRotation="90" wrapText="1"/>
    </xf>
    <xf numFmtId="0" fontId="15" fillId="5" borderId="18" xfId="0" applyFont="1" applyFill="1" applyBorder="1" applyAlignment="1">
      <alignment horizontal="center" vertical="center"/>
    </xf>
    <xf numFmtId="0" fontId="15" fillId="5" borderId="2" xfId="0" applyFont="1" applyFill="1" applyBorder="1" applyAlignment="1">
      <alignment horizontal="center" vertical="center"/>
    </xf>
    <xf numFmtId="0" fontId="15" fillId="0" borderId="23" xfId="0" applyFont="1" applyBorder="1" applyAlignment="1">
      <alignment horizontal="center" vertical="center"/>
    </xf>
    <xf numFmtId="0" fontId="15" fillId="0" borderId="11" xfId="0" applyFont="1" applyBorder="1" applyAlignment="1">
      <alignment horizontal="center" vertical="center"/>
    </xf>
    <xf numFmtId="0" fontId="15" fillId="5" borderId="10" xfId="0" applyFont="1" applyFill="1" applyBorder="1" applyAlignment="1">
      <alignment horizontal="center" vertical="center"/>
    </xf>
    <xf numFmtId="0" fontId="15" fillId="5" borderId="4" xfId="0" applyFont="1" applyFill="1" applyBorder="1" applyAlignment="1">
      <alignment horizontal="center" vertical="center"/>
    </xf>
    <xf numFmtId="0" fontId="16" fillId="0" borderId="0" xfId="0" applyFont="1" applyAlignment="1">
      <alignment horizontal="justify" vertical="top" wrapText="1"/>
    </xf>
    <xf numFmtId="0" fontId="29" fillId="7" borderId="18" xfId="0" applyFont="1" applyFill="1" applyBorder="1" applyAlignment="1">
      <alignment horizontal="center" vertical="center"/>
    </xf>
    <xf numFmtId="0" fontId="29" fillId="7" borderId="2" xfId="0" applyFont="1" applyFill="1" applyBorder="1" applyAlignment="1">
      <alignment horizontal="center" vertical="center"/>
    </xf>
    <xf numFmtId="0" fontId="13" fillId="0" borderId="19" xfId="0" applyFont="1" applyBorder="1" applyAlignment="1">
      <alignment horizontal="center" vertical="center"/>
    </xf>
    <xf numFmtId="0" fontId="29" fillId="7" borderId="10" xfId="0" applyFont="1" applyFill="1" applyBorder="1" applyAlignment="1">
      <alignment horizontal="center" vertical="center"/>
    </xf>
    <xf numFmtId="0" fontId="29" fillId="7" borderId="4" xfId="0" applyFont="1" applyFill="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3" fillId="5" borderId="9"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2" xfId="0" applyFont="1" applyFill="1" applyBorder="1" applyAlignment="1">
      <alignment horizontal="center" vertical="center"/>
    </xf>
    <xf numFmtId="0" fontId="21" fillId="0" borderId="22" xfId="0" applyFont="1" applyBorder="1" applyAlignment="1">
      <alignment horizontal="center"/>
    </xf>
    <xf numFmtId="0" fontId="21" fillId="0" borderId="11" xfId="0" applyFont="1" applyBorder="1" applyAlignment="1">
      <alignment horizontal="center"/>
    </xf>
    <xf numFmtId="0" fontId="13" fillId="5" borderId="10" xfId="0" applyFont="1" applyFill="1" applyBorder="1" applyAlignment="1">
      <alignment horizontal="center" vertical="center"/>
    </xf>
    <xf numFmtId="0" fontId="13" fillId="5" borderId="4" xfId="0" applyFont="1" applyFill="1" applyBorder="1" applyAlignment="1">
      <alignment horizontal="center" vertical="center"/>
    </xf>
    <xf numFmtId="0" fontId="10" fillId="5" borderId="3" xfId="0" applyFont="1" applyFill="1" applyBorder="1" applyAlignment="1">
      <alignment horizontal="center"/>
    </xf>
    <xf numFmtId="0" fontId="10" fillId="5" borderId="12" xfId="0" applyFont="1" applyFill="1" applyBorder="1" applyAlignment="1">
      <alignment horizontal="center"/>
    </xf>
    <xf numFmtId="0" fontId="13" fillId="0" borderId="19" xfId="0" applyFont="1" applyBorder="1" applyAlignment="1">
      <alignment horizontal="center"/>
    </xf>
    <xf numFmtId="0" fontId="13" fillId="5" borderId="3" xfId="0" applyFont="1" applyFill="1" applyBorder="1" applyAlignment="1">
      <alignment horizontal="center"/>
    </xf>
    <xf numFmtId="0" fontId="13" fillId="5" borderId="12" xfId="0" applyFont="1" applyFill="1" applyBorder="1" applyAlignment="1">
      <alignment horizontal="center"/>
    </xf>
    <xf numFmtId="0" fontId="10" fillId="6" borderId="10" xfId="0" applyFont="1" applyFill="1" applyBorder="1" applyAlignment="1">
      <alignment horizontal="center" vertical="center"/>
    </xf>
    <xf numFmtId="0" fontId="10" fillId="6" borderId="4"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11" xfId="0" applyFont="1" applyBorder="1" applyAlignment="1">
      <alignment horizontal="center"/>
    </xf>
    <xf numFmtId="0" fontId="13" fillId="6" borderId="10" xfId="0" applyFont="1" applyFill="1" applyBorder="1" applyAlignment="1">
      <alignment horizontal="center" vertical="center"/>
    </xf>
    <xf numFmtId="0" fontId="13" fillId="6" borderId="4" xfId="0" applyFont="1" applyFill="1" applyBorder="1" applyAlignment="1">
      <alignment horizontal="center" vertical="center"/>
    </xf>
    <xf numFmtId="0" fontId="13" fillId="0" borderId="22" xfId="0" applyFont="1" applyBorder="1" applyAlignment="1">
      <alignment horizontal="center"/>
    </xf>
    <xf numFmtId="0" fontId="13" fillId="0" borderId="23" xfId="0" applyFont="1" applyBorder="1" applyAlignment="1">
      <alignment horizontal="center"/>
    </xf>
    <xf numFmtId="0" fontId="12" fillId="0" borderId="54" xfId="0" applyFont="1" applyBorder="1" applyAlignment="1">
      <alignment horizontal="center" vertical="center"/>
    </xf>
    <xf numFmtId="0" fontId="13" fillId="0" borderId="55" xfId="0" applyFont="1" applyBorder="1" applyAlignment="1">
      <alignment horizontal="center"/>
    </xf>
    <xf numFmtId="0" fontId="10" fillId="0" borderId="19" xfId="0" applyFont="1" applyBorder="1" applyAlignment="1">
      <alignment horizontal="center"/>
    </xf>
    <xf numFmtId="0" fontId="13" fillId="0" borderId="11" xfId="0" applyFont="1" applyBorder="1" applyAlignment="1">
      <alignment horizont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9" fillId="7" borderId="18" xfId="0" applyFont="1" applyFill="1" applyBorder="1" applyAlignment="1">
      <alignment horizontal="center" vertical="center"/>
    </xf>
    <xf numFmtId="0" fontId="19" fillId="7" borderId="2" xfId="0" applyFont="1" applyFill="1" applyBorder="1" applyAlignment="1">
      <alignment horizontal="center" vertical="center"/>
    </xf>
    <xf numFmtId="0" fontId="19" fillId="7" borderId="10" xfId="0" applyFont="1" applyFill="1" applyBorder="1" applyAlignment="1">
      <alignment horizontal="center" vertical="center"/>
    </xf>
    <xf numFmtId="0" fontId="19" fillId="7" borderId="4" xfId="0" applyFont="1" applyFill="1" applyBorder="1" applyAlignment="1">
      <alignment horizontal="center" vertical="center"/>
    </xf>
    <xf numFmtId="0" fontId="13" fillId="0" borderId="11" xfId="0" applyFont="1" applyBorder="1" applyAlignment="1">
      <alignment horizontal="center" vertical="center"/>
    </xf>
    <xf numFmtId="0" fontId="13" fillId="5" borderId="10" xfId="0" applyFont="1" applyFill="1" applyBorder="1" applyAlignment="1">
      <alignment vertical="center"/>
    </xf>
    <xf numFmtId="0" fontId="13" fillId="5" borderId="4" xfId="0" applyFont="1" applyFill="1" applyBorder="1" applyAlignment="1">
      <alignment vertical="center"/>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5" fillId="0" borderId="22" xfId="0" applyFont="1" applyBorder="1" applyAlignment="1">
      <alignment horizontal="center" vertical="center"/>
    </xf>
    <xf numFmtId="0" fontId="15" fillId="5" borderId="24" xfId="0" applyFont="1" applyFill="1" applyBorder="1" applyAlignment="1">
      <alignment horizontal="center" vertical="center"/>
    </xf>
    <xf numFmtId="0" fontId="15" fillId="5" borderId="25" xfId="0" applyFont="1" applyFill="1" applyBorder="1" applyAlignment="1">
      <alignment horizontal="center" vertical="center"/>
    </xf>
    <xf numFmtId="0" fontId="13" fillId="6" borderId="18"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20"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5" fillId="6" borderId="18"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24" xfId="0" applyFont="1" applyFill="1" applyBorder="1" applyAlignment="1">
      <alignment horizontal="center" vertical="center"/>
    </xf>
    <xf numFmtId="0" fontId="15" fillId="6" borderId="25"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4" xfId="0" applyFont="1" applyFill="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1" xfId="0" applyFont="1" applyBorder="1" applyAlignment="1">
      <alignment horizontal="center" vertical="center"/>
    </xf>
    <xf numFmtId="0" fontId="25" fillId="6" borderId="10" xfId="0" applyFont="1" applyFill="1" applyBorder="1" applyAlignment="1">
      <alignment horizontal="center" vertical="center"/>
    </xf>
    <xf numFmtId="0" fontId="25" fillId="6" borderId="4"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5" xfId="0" applyFont="1" applyFill="1" applyBorder="1" applyAlignment="1">
      <alignment horizontal="center" vertical="center"/>
    </xf>
    <xf numFmtId="0" fontId="16" fillId="0" borderId="0" xfId="0" applyFont="1" applyBorder="1" applyAlignment="1">
      <alignment horizontal="justify" vertical="top" wrapText="1"/>
    </xf>
    <xf numFmtId="0" fontId="21" fillId="6" borderId="18" xfId="0" applyFont="1" applyFill="1" applyBorder="1" applyAlignment="1">
      <alignment horizontal="center" vertical="center"/>
    </xf>
    <xf numFmtId="0" fontId="21" fillId="6" borderId="2" xfId="0" applyFont="1" applyFill="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1" fillId="6" borderId="10" xfId="0" applyFont="1" applyFill="1" applyBorder="1" applyAlignment="1">
      <alignment horizontal="center" vertical="center"/>
    </xf>
    <xf numFmtId="0" fontId="21" fillId="6" borderId="4"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4"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2"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4" xfId="0" applyFont="1" applyFill="1" applyBorder="1" applyAlignment="1">
      <alignment horizontal="center" vertical="center"/>
    </xf>
    <xf numFmtId="0" fontId="21" fillId="6" borderId="24" xfId="0" applyFont="1" applyFill="1" applyBorder="1" applyAlignment="1">
      <alignment horizontal="center" vertical="center"/>
    </xf>
    <xf numFmtId="0" fontId="21" fillId="6" borderId="25" xfId="0" applyFont="1" applyFill="1" applyBorder="1" applyAlignment="1">
      <alignment horizontal="center" vertical="center"/>
    </xf>
    <xf numFmtId="0" fontId="0" fillId="0" borderId="3" xfId="0" applyBorder="1" applyAlignment="1">
      <alignment horizontal="center"/>
    </xf>
    <xf numFmtId="0" fontId="0" fillId="0" borderId="12" xfId="0" applyBorder="1" applyAlignment="1">
      <alignment horizontal="center"/>
    </xf>
    <xf numFmtId="0" fontId="10" fillId="5" borderId="10"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2" xfId="0" applyFont="1" applyFill="1" applyBorder="1" applyAlignment="1">
      <alignment horizontal="center" vertical="center"/>
    </xf>
    <xf numFmtId="0" fontId="10" fillId="0" borderId="19" xfId="0" applyFont="1" applyBorder="1" applyAlignment="1">
      <alignment horizontal="center" vertical="center"/>
    </xf>
    <xf numFmtId="0" fontId="10" fillId="5" borderId="1" xfId="0" applyFont="1" applyFill="1" applyBorder="1" applyAlignment="1">
      <alignment horizontal="center"/>
    </xf>
    <xf numFmtId="0" fontId="10" fillId="5" borderId="6"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27" xfId="0" applyFont="1" applyFill="1" applyBorder="1" applyAlignment="1">
      <alignment horizontal="center" vertical="center"/>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48" xfId="0" applyBorder="1" applyAlignment="1">
      <alignment horizontal="center"/>
    </xf>
    <xf numFmtId="0" fontId="0" fillId="0" borderId="47" xfId="0" applyBorder="1" applyAlignment="1">
      <alignment horizontal="center"/>
    </xf>
    <xf numFmtId="0" fontId="10" fillId="5" borderId="24" xfId="0" applyFont="1" applyFill="1" applyBorder="1" applyAlignment="1">
      <alignment horizontal="center" vertical="center"/>
    </xf>
    <xf numFmtId="0" fontId="10" fillId="5" borderId="25" xfId="0"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12" fillId="0" borderId="35" xfId="0" applyFont="1" applyBorder="1" applyAlignment="1">
      <alignment horizontal="left"/>
    </xf>
    <xf numFmtId="4" fontId="12" fillId="0" borderId="1" xfId="0" applyNumberFormat="1" applyFont="1" applyBorder="1" applyAlignment="1">
      <alignment horizontal="center"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29"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8"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32"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36" xfId="0" applyFont="1" applyFill="1" applyBorder="1" applyAlignment="1">
      <alignment horizontal="center" vertical="center"/>
    </xf>
    <xf numFmtId="0" fontId="12" fillId="0" borderId="0" xfId="0" applyFont="1" applyAlignment="1">
      <alignment horizontal="left" vertical="top" wrapText="1"/>
    </xf>
    <xf numFmtId="0" fontId="8" fillId="6" borderId="37" xfId="0" applyFont="1" applyFill="1" applyBorder="1" applyAlignment="1">
      <alignment horizontal="center" vertical="center"/>
    </xf>
    <xf numFmtId="0" fontId="8" fillId="6" borderId="38" xfId="0" applyFont="1" applyFill="1" applyBorder="1" applyAlignment="1">
      <alignment horizontal="center" vertical="center"/>
    </xf>
    <xf numFmtId="0" fontId="35" fillId="2" borderId="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041100691991093"/>
          <c:y val="0.18068534305479722"/>
          <c:w val="0.66974757360361137"/>
          <c:h val="0.65573542390347461"/>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A9D2-4BC7-9042-58CC943E195A}"/>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A9D2-4BC7-9042-58CC943E195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A9D2-4BC7-9042-58CC943E195A}"/>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A9D2-4BC7-9042-58CC943E195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A9D2-4BC7-9042-58CC943E195A}"/>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B-A9D2-4BC7-9042-58CC943E195A}"/>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D-A9D2-4BC7-9042-58CC943E195A}"/>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F-A9D2-4BC7-9042-58CC943E195A}"/>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1-A9D2-4BC7-9042-58CC943E195A}"/>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3-A9D2-4BC7-9042-58CC943E195A}"/>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5-A9D2-4BC7-9042-58CC943E195A}"/>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7-A9D2-4BC7-9042-58CC943E195A}"/>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9-A9D2-4BC7-9042-58CC943E195A}"/>
              </c:ext>
            </c:extLst>
          </c:dPt>
          <c:dLbls>
            <c:dLbl>
              <c:idx val="0"/>
              <c:layout>
                <c:manualLayout>
                  <c:x val="6.8778635679388092E-2"/>
                  <c:y val="3.2376051704389841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A9D2-4BC7-9042-58CC943E195A}"/>
                </c:ext>
                <c:ext xmlns:c15="http://schemas.microsoft.com/office/drawing/2012/chart" uri="{CE6537A1-D6FC-4f65-9D91-7224C49458BB}">
                  <c15:layout/>
                </c:ext>
              </c:extLst>
            </c:dLbl>
            <c:dLbl>
              <c:idx val="1"/>
              <c:layout>
                <c:manualLayout>
                  <c:x val="-7.1850219076651104E-3"/>
                  <c:y val="5.7494105850424151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L"/>
                </a:p>
              </c:txPr>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A9D2-4BC7-9042-58CC943E195A}"/>
                </c:ext>
                <c:ext xmlns:c15="http://schemas.microsoft.com/office/drawing/2012/chart" uri="{CE6537A1-D6FC-4f65-9D91-7224C49458BB}">
                  <c15:layout/>
                </c:ext>
              </c:extLst>
            </c:dLbl>
            <c:dLbl>
              <c:idx val="2"/>
              <c:layout>
                <c:manualLayout>
                  <c:x val="4.0384369909156184E-2"/>
                  <c:y val="-1.5016417607825079E-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3"/>
                      </a:solidFill>
                      <a:latin typeface="+mn-lt"/>
                      <a:ea typeface="+mn-ea"/>
                      <a:cs typeface="+mn-cs"/>
                    </a:defRPr>
                  </a:pPr>
                  <a:endParaRPr lang="es-CL"/>
                </a:p>
              </c:txPr>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A9D2-4BC7-9042-58CC943E195A}"/>
                </c:ext>
                <c:ext xmlns:c15="http://schemas.microsoft.com/office/drawing/2012/chart" uri="{CE6537A1-D6FC-4f65-9D91-7224C49458BB}">
                  <c15:layout>
                    <c:manualLayout>
                      <c:w val="9.8963144254120006E-2"/>
                      <c:h val="0.11816131389931306"/>
                    </c:manualLayout>
                  </c15:layout>
                </c:ext>
              </c:extLst>
            </c:dLbl>
            <c:dLbl>
              <c:idx val="3"/>
              <c:layout>
                <c:manualLayout>
                  <c:x val="0.12890305478330766"/>
                  <c:y val="5.2532830953466642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4"/>
                      </a:solidFill>
                      <a:latin typeface="+mn-lt"/>
                      <a:ea typeface="+mn-ea"/>
                      <a:cs typeface="+mn-cs"/>
                    </a:defRPr>
                  </a:pPr>
                  <a:endParaRPr lang="es-CL"/>
                </a:p>
              </c:txPr>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7-A9D2-4BC7-9042-58CC943E195A}"/>
                </c:ext>
                <c:ext xmlns:c15="http://schemas.microsoft.com/office/drawing/2012/chart" uri="{CE6537A1-D6FC-4f65-9D91-7224C49458BB}">
                  <c15:layout>
                    <c:manualLayout>
                      <c:w val="0.16821480812922099"/>
                      <c:h val="9.5200788160391445E-2"/>
                    </c:manualLayout>
                  </c15:layout>
                </c:ext>
              </c:extLst>
            </c:dLbl>
            <c:dLbl>
              <c:idx val="4"/>
              <c:layout>
                <c:manualLayout>
                  <c:x val="0.10377128830151514"/>
                  <c:y val="0.1271340450462487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5"/>
                      </a:solidFill>
                      <a:latin typeface="+mn-lt"/>
                      <a:ea typeface="+mn-ea"/>
                      <a:cs typeface="+mn-cs"/>
                    </a:defRPr>
                  </a:pPr>
                  <a:endParaRPr lang="es-CL"/>
                </a:p>
              </c:txPr>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9-A9D2-4BC7-9042-58CC943E195A}"/>
                </c:ext>
                <c:ext xmlns:c15="http://schemas.microsoft.com/office/drawing/2012/chart" uri="{CE6537A1-D6FC-4f65-9D91-7224C49458BB}">
                  <c15:layout>
                    <c:manualLayout>
                      <c:w val="0.18004616517796934"/>
                      <c:h val="0.1197088954702439"/>
                    </c:manualLayout>
                  </c15:layout>
                </c:ext>
              </c:extLst>
            </c:dLbl>
            <c:dLbl>
              <c:idx val="5"/>
              <c:layout>
                <c:manualLayout>
                  <c:x val="2.619721239799366E-2"/>
                  <c:y val="0.14780252618078971"/>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L"/>
                </a:p>
              </c:txPr>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B-A9D2-4BC7-9042-58CC943E195A}"/>
                </c:ext>
                <c:ext xmlns:c15="http://schemas.microsoft.com/office/drawing/2012/chart" uri="{CE6537A1-D6FC-4f65-9D91-7224C49458BB}">
                  <c15:layout/>
                </c:ext>
              </c:extLst>
            </c:dLbl>
            <c:dLbl>
              <c:idx val="6"/>
              <c:layout>
                <c:manualLayout>
                  <c:x val="-1.1888588537676815E-2"/>
                  <c:y val="0.15392451473869018"/>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fld id="{BF005EA4-F589-40D6-8953-E945949C8F47}" type="CATEGORYNAME">
                      <a:rPr lang="en-US"/>
                      <a:pPr>
                        <a:defRPr/>
                      </a:pPr>
                      <a:t>[NOMBRE DE CATEGORÍA]</a:t>
                    </a:fld>
                    <a:r>
                      <a:rPr lang="en-US"/>
                      <a:t>s</a:t>
                    </a:r>
                    <a:r>
                      <a:rPr lang="en-US" baseline="0"/>
                      <a:t>
</a:t>
                    </a:r>
                    <a:fld id="{9167AFE8-06FA-44A2-A95D-C6429C524FE0}" type="VALUE">
                      <a:rPr lang="en-US" baseline="0"/>
                      <a:pPr>
                        <a:defRPr/>
                      </a:pPr>
                      <a:t>[VALOR]</a:t>
                    </a:fld>
                    <a:r>
                      <a:rPr lang="en-US" baseline="0"/>
                      <a:t>
</a:t>
                    </a:r>
                    <a:fld id="{AE030346-797C-4B33-BF5C-7C3E6FA0C4C1}" type="PERCENTAGE">
                      <a:rPr lang="en-US" baseline="0"/>
                      <a:pPr>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lumMod val="60000"/>
                        </a:schemeClr>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0D-A9D2-4BC7-9042-58CC943E195A}"/>
                </c:ext>
                <c:ext xmlns:c15="http://schemas.microsoft.com/office/drawing/2012/chart" uri="{CE6537A1-D6FC-4f65-9D91-7224C49458BB}">
                  <c15:layout>
                    <c:manualLayout>
                      <c:w val="7.0461866907784845E-2"/>
                      <c:h val="0.12854681682231581"/>
                    </c:manualLayout>
                  </c15:layout>
                  <c15:dlblFieldTable/>
                  <c15:showDataLabelsRange val="0"/>
                </c:ext>
              </c:extLst>
            </c:dLbl>
            <c:dLbl>
              <c:idx val="7"/>
              <c:layout>
                <c:manualLayout>
                  <c:x val="-7.5443962676120163E-2"/>
                  <c:y val="0.10576692996464886"/>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SYRAH </a:t>
                    </a:r>
                    <a:r>
                      <a:rPr lang="en-US" baseline="0"/>
                      <a:t>
</a:t>
                    </a:r>
                    <a:fld id="{25A85709-15CC-492E-9190-4E550A51F66F}" type="VALUE">
                      <a:rPr lang="en-US" baseline="0"/>
                      <a:pPr>
                        <a:defRPr>
                          <a:solidFill>
                            <a:schemeClr val="accent1"/>
                          </a:solidFill>
                        </a:defRPr>
                      </a:pPr>
                      <a:t>[VALOR]</a:t>
                    </a:fld>
                    <a:r>
                      <a:rPr lang="en-US" baseline="0"/>
                      <a:t>
</a:t>
                    </a:r>
                    <a:fld id="{5FF9C127-1A26-47FE-8954-01B0805EC6D1}" type="PERCENTAGE">
                      <a:rPr lang="en-US" baseline="0"/>
                      <a:pPr>
                        <a:defRPr>
                          <a:solidFill>
                            <a:schemeClr val="accent1"/>
                          </a:solidFill>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0F-A9D2-4BC7-9042-58CC943E195A}"/>
                </c:ext>
                <c:ext xmlns:c15="http://schemas.microsoft.com/office/drawing/2012/chart" uri="{CE6537A1-D6FC-4f65-9D91-7224C49458BB}">
                  <c15:layout/>
                  <c15:dlblFieldTable/>
                  <c15:showDataLabelsRange val="0"/>
                </c:ext>
              </c:extLst>
            </c:dLbl>
            <c:dLbl>
              <c:idx val="8"/>
              <c:layout>
                <c:manualLayout>
                  <c:x val="-7.3421745920151549E-2"/>
                  <c:y val="4.4482929919931025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3">
                          <a:lumMod val="60000"/>
                        </a:schemeClr>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11-A9D2-4BC7-9042-58CC943E195A}"/>
                </c:ext>
                <c:ext xmlns:c15="http://schemas.microsoft.com/office/drawing/2012/chart" uri="{CE6537A1-D6FC-4f65-9D91-7224C49458BB}">
                  <c15:layout>
                    <c:manualLayout>
                      <c:w val="0.14362847162610975"/>
                      <c:h val="0.12617902119683372"/>
                    </c:manualLayout>
                  </c15:layout>
                </c:ext>
              </c:extLst>
            </c:dLbl>
            <c:dLbl>
              <c:idx val="9"/>
              <c:layout>
                <c:manualLayout>
                  <c:x val="-0.14988242238592214"/>
                  <c:y val="-4.992778202214054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PINOT NOIR </a:t>
                    </a:r>
                    <a:r>
                      <a:rPr lang="en-US" baseline="0"/>
                      <a:t>
</a:t>
                    </a:r>
                    <a:fld id="{FFD7414A-CA12-4540-A1BA-1BD7DA21BF82}" type="VALUE">
                      <a:rPr lang="en-US" baseline="0"/>
                      <a:pPr>
                        <a:defRPr>
                          <a:solidFill>
                            <a:schemeClr val="accent1"/>
                          </a:solidFill>
                        </a:defRPr>
                      </a:pPr>
                      <a:t>[VALOR]</a:t>
                    </a:fld>
                    <a:r>
                      <a:rPr lang="en-US" baseline="0"/>
                      <a:t>
</a:t>
                    </a:r>
                    <a:fld id="{A81B831E-045E-43E7-A6A0-F92A29547932}" type="PERCENTAGE">
                      <a:rPr lang="en-US" baseline="0"/>
                      <a:pPr>
                        <a:defRPr>
                          <a:solidFill>
                            <a:schemeClr val="accent1"/>
                          </a:solidFill>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13-A9D2-4BC7-9042-58CC943E195A}"/>
                </c:ext>
                <c:ext xmlns:c15="http://schemas.microsoft.com/office/drawing/2012/chart" uri="{CE6537A1-D6FC-4f65-9D91-7224C49458BB}">
                  <c15:layout/>
                  <c15:dlblFieldTable/>
                  <c15:showDataLabelsRange val="0"/>
                </c:ext>
              </c:extLst>
            </c:dLbl>
            <c:dLbl>
              <c:idx val="10"/>
              <c:layout>
                <c:manualLayout>
                  <c:x val="1.5651106794396855E-2"/>
                  <c:y val="-6.5338225226514127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baseline="0"/>
                      <a:t>COT - COT ROUGE - MALBEC
2468,51
1,90%</a:t>
                    </a:r>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15-A9D2-4BC7-9042-58CC943E195A}"/>
                </c:ext>
                <c:ext xmlns:c15="http://schemas.microsoft.com/office/drawing/2012/chart" uri="{CE6537A1-D6FC-4f65-9D91-7224C49458BB}">
                  <c15:layout>
                    <c:manualLayout>
                      <c:w val="0.16083291069936584"/>
                      <c:h val="9.614661220744794E-2"/>
                    </c:manualLayout>
                  </c15:layout>
                </c:ext>
              </c:extLst>
            </c:dLbl>
            <c:dLbl>
              <c:idx val="11"/>
              <c:layout>
                <c:manualLayout>
                  <c:x val="9.7414080531424876E-2"/>
                  <c:y val="-5.3468836139426726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CABERNET FRANC</a:t>
                    </a:r>
                    <a:r>
                      <a:rPr lang="en-US" baseline="0"/>
                      <a:t>
</a:t>
                    </a:r>
                    <a:fld id="{F92CCC76-62BD-4F03-B43C-BF201CBCE842}" type="VALUE">
                      <a:rPr lang="en-US" baseline="0"/>
                      <a:pPr>
                        <a:defRPr>
                          <a:solidFill>
                            <a:schemeClr val="accent1"/>
                          </a:solidFill>
                        </a:defRPr>
                      </a:pPr>
                      <a:t>[VALOR]</a:t>
                    </a:fld>
                    <a:r>
                      <a:rPr lang="en-US" baseline="0"/>
                      <a:t>
</a:t>
                    </a:r>
                    <a:fld id="{AF4C81E1-6334-45C7-BA60-63EED72A62A7}" type="PERCENTAGE">
                      <a:rPr lang="en-US" baseline="0"/>
                      <a:pPr>
                        <a:defRPr>
                          <a:solidFill>
                            <a:schemeClr val="accent1"/>
                          </a:solidFill>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17-A9D2-4BC7-9042-58CC943E195A}"/>
                </c:ext>
                <c:ext xmlns:c15="http://schemas.microsoft.com/office/drawing/2012/chart" uri="{CE6537A1-D6FC-4f65-9D91-7224C49458BB}">
                  <c15:layout/>
                  <c15:dlblFieldTable/>
                  <c15:showDataLabelsRange val="0"/>
                </c:ext>
              </c:extLst>
            </c:dLbl>
            <c:dLbl>
              <c:idx val="12"/>
              <c:layout>
                <c:manualLayout>
                  <c:x val="0.18803318253603271"/>
                  <c:y val="-2.694842854322040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OTRAS VARIEDADES TINTAS</a:t>
                    </a:r>
                    <a:r>
                      <a:rPr lang="en-US" baseline="0"/>
                      <a:t>
</a:t>
                    </a:r>
                    <a:fld id="{4AC5C6B5-4B93-45A7-8034-B9E227305DBC}" type="VALUE">
                      <a:rPr lang="en-US" baseline="0"/>
                      <a:pPr>
                        <a:defRPr/>
                      </a:pPr>
                      <a:t>[VALOR]</a:t>
                    </a:fld>
                    <a:r>
                      <a:rPr lang="en-US" baseline="0"/>
                      <a:t>
</a:t>
                    </a:r>
                    <a:fld id="{54D5C3AE-A81F-407C-B005-BB83B0F8C318}" type="PERCENTAGE">
                      <a:rPr lang="en-US" baseline="0"/>
                      <a:pPr>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L"/>
                </a:p>
              </c:txPr>
              <c:showLegendKey val="0"/>
              <c:showVal val="1"/>
              <c:showCatName val="1"/>
              <c:showSerName val="0"/>
              <c:showPercent val="1"/>
              <c:showBubbleSize val="0"/>
              <c:extLst xmlns:c16r2="http://schemas.microsoft.com/office/drawing/2015/06/chart">
                <c:ext xmlns:c16="http://schemas.microsoft.com/office/drawing/2014/chart" uri="{C3380CC4-5D6E-409C-BE32-E72D297353CC}">
                  <c16:uniqueId val="{00000019-A9D2-4BC7-9042-58CC943E195A}"/>
                </c:ext>
                <c:ext xmlns:c15="http://schemas.microsoft.com/office/drawing/2012/chart" uri="{CE6537A1-D6FC-4f65-9D91-7224C49458BB}">
                  <c15:layout/>
                  <c15:dlblFieldTable/>
                  <c15:showDataLabelsRange val="0"/>
                </c:ext>
              </c:extLst>
            </c:dLbl>
            <c:numFmt formatCode="0.00%" sourceLinked="0"/>
            <c:spPr>
              <a:solidFill>
                <a:schemeClr val="bg1"/>
              </a:solidFill>
              <a:ln w="12700" cmpd="sng">
                <a:solidFill>
                  <a:schemeClr val="accent5">
                    <a:lumMod val="75000"/>
                  </a:schemeClr>
                </a:solidFill>
              </a:ln>
            </c:spPr>
            <c:showLegendKey val="0"/>
            <c:showVal val="1"/>
            <c:showCatName val="1"/>
            <c:showSerName val="0"/>
            <c:showPercent val="1"/>
            <c:showBubbleSize val="0"/>
            <c:separator>
</c:separator>
            <c:showLeaderLines val="1"/>
            <c:leaderLines>
              <c:spPr>
                <a:ln w="12700"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'[1]Var + plantadas'!$A$122:$A$134</c:f>
              <c:strCache>
                <c:ptCount val="13"/>
                <c:pt idx="0">
                  <c:v>CABERNET SAUVIGNON - CABERNET</c:v>
                </c:pt>
                <c:pt idx="1">
                  <c:v>SAUVIGNON BLANC - BLANC FUMÉ - FUMÉ</c:v>
                </c:pt>
                <c:pt idx="2">
                  <c:v>MERLOT</c:v>
                </c:pt>
                <c:pt idx="3">
                  <c:v>PAIS - MISSION - CRIOLLA</c:v>
                </c:pt>
                <c:pt idx="4">
                  <c:v>CHARDONNAY - PINOT CHARDONNAY</c:v>
                </c:pt>
                <c:pt idx="5">
                  <c:v>CARMENÈRE - GRANDE VIDURE</c:v>
                </c:pt>
                <c:pt idx="6">
                  <c:v>Tintorera</c:v>
                </c:pt>
                <c:pt idx="7">
                  <c:v>SYRAH - SIRAH - SHIRAZ</c:v>
                </c:pt>
                <c:pt idx="8">
                  <c:v>MOSCATEL DE ALEJANDRÍA - BLANCA ITALIA</c:v>
                </c:pt>
                <c:pt idx="9">
                  <c:v>PINOT NOIR - PINOT NEGRO</c:v>
                </c:pt>
                <c:pt idx="10">
                  <c:v>COT - COT ROUGE - MALBEC - MALBEK - MALBECK</c:v>
                </c:pt>
                <c:pt idx="11">
                  <c:v>CABERNET FRANC - CABERNET FRANCO</c:v>
                </c:pt>
                <c:pt idx="12">
                  <c:v>Otras 90 variedades </c:v>
                </c:pt>
              </c:strCache>
            </c:strRef>
          </c:cat>
          <c:val>
            <c:numRef>
              <c:f>'[1]Var + plantadas'!$B$122:$B$134</c:f>
              <c:numCache>
                <c:formatCode>General</c:formatCode>
                <c:ptCount val="13"/>
                <c:pt idx="0">
                  <c:v>37754.089999999946</c:v>
                </c:pt>
                <c:pt idx="1">
                  <c:v>14316.490000000005</c:v>
                </c:pt>
                <c:pt idx="2">
                  <c:v>10819.090000000009</c:v>
                </c:pt>
                <c:pt idx="3">
                  <c:v>10464.719999999983</c:v>
                </c:pt>
                <c:pt idx="4">
                  <c:v>10345.260000000011</c:v>
                </c:pt>
                <c:pt idx="5">
                  <c:v>10318.799999999997</c:v>
                </c:pt>
                <c:pt idx="6">
                  <c:v>7618.4800000000023</c:v>
                </c:pt>
                <c:pt idx="7">
                  <c:v>6755.4700000000057</c:v>
                </c:pt>
                <c:pt idx="8">
                  <c:v>4317.5099999999902</c:v>
                </c:pt>
                <c:pt idx="9">
                  <c:v>3909.8899999999962</c:v>
                </c:pt>
                <c:pt idx="10">
                  <c:v>2468.510000000002</c:v>
                </c:pt>
                <c:pt idx="11">
                  <c:v>1626.7800000000016</c:v>
                </c:pt>
                <c:pt idx="12">
                  <c:v>9375.0799999999981</c:v>
                </c:pt>
              </c:numCache>
            </c:numRef>
          </c:val>
          <c:extLst xmlns:c16r2="http://schemas.microsoft.com/office/drawing/2015/06/chart">
            <c:ext xmlns:c16="http://schemas.microsoft.com/office/drawing/2014/chart" uri="{C3380CC4-5D6E-409C-BE32-E72D297353CC}">
              <c16:uniqueId val="{0000001A-A9D2-4BC7-9042-58CC943E195A}"/>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2857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0771686011631035"/>
          <c:y val="0.30459167259458697"/>
          <c:w val="0.65786158948646745"/>
          <c:h val="0.61584890081946109"/>
        </c:manualLayout>
      </c:layout>
      <c:pie3DChart>
        <c:varyColors val="1"/>
        <c:ser>
          <c:idx val="0"/>
          <c:order val="0"/>
          <c:explosion val="20"/>
          <c:dPt>
            <c:idx val="0"/>
            <c:bubble3D val="0"/>
            <c:explosion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537A-401D-B2F2-373308D8A2B0}"/>
              </c:ext>
            </c:extLst>
          </c:dPt>
          <c:dPt>
            <c:idx val="1"/>
            <c:bubble3D val="0"/>
            <c:explosion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537A-401D-B2F2-373308D8A2B0}"/>
              </c:ext>
            </c:extLst>
          </c:dPt>
          <c:dPt>
            <c:idx val="2"/>
            <c:bubble3D val="0"/>
            <c:explosion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537A-401D-B2F2-373308D8A2B0}"/>
              </c:ext>
            </c:extLst>
          </c:dPt>
          <c:dPt>
            <c:idx val="3"/>
            <c:bubble3D val="0"/>
            <c:explosion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537A-401D-B2F2-373308D8A2B0}"/>
              </c:ext>
            </c:extLst>
          </c:dPt>
          <c:dPt>
            <c:idx val="4"/>
            <c:bubble3D val="0"/>
            <c:explosion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537A-401D-B2F2-373308D8A2B0}"/>
              </c:ext>
            </c:extLst>
          </c:dPt>
          <c:dPt>
            <c:idx val="5"/>
            <c:bubble3D val="0"/>
            <c:explosion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B-537A-401D-B2F2-373308D8A2B0}"/>
              </c:ext>
            </c:extLst>
          </c:dPt>
          <c:dPt>
            <c:idx val="6"/>
            <c:bubble3D val="0"/>
            <c:explosion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D-537A-401D-B2F2-373308D8A2B0}"/>
              </c:ext>
            </c:extLst>
          </c:dPt>
          <c:dPt>
            <c:idx val="7"/>
            <c:bubble3D val="0"/>
            <c:explosion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F-537A-401D-B2F2-373308D8A2B0}"/>
              </c:ext>
            </c:extLst>
          </c:dPt>
          <c:dPt>
            <c:idx val="8"/>
            <c:bubble3D val="0"/>
            <c:explosion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1-537A-401D-B2F2-373308D8A2B0}"/>
              </c:ext>
            </c:extLst>
          </c:dPt>
          <c:dPt>
            <c:idx val="9"/>
            <c:bubble3D val="0"/>
            <c:explosion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3-537A-401D-B2F2-373308D8A2B0}"/>
              </c:ext>
            </c:extLst>
          </c:dPt>
          <c:dPt>
            <c:idx val="10"/>
            <c:bubble3D val="0"/>
            <c:explosion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5-537A-401D-B2F2-373308D8A2B0}"/>
              </c:ext>
            </c:extLst>
          </c:dPt>
          <c:dPt>
            <c:idx val="11"/>
            <c:bubble3D val="0"/>
            <c:explosion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7-537A-401D-B2F2-373308D8A2B0}"/>
              </c:ext>
            </c:extLst>
          </c:dPt>
          <c:dPt>
            <c:idx val="12"/>
            <c:bubble3D val="0"/>
            <c:explosion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9-537A-401D-B2F2-373308D8A2B0}"/>
              </c:ext>
            </c:extLst>
          </c:dPt>
          <c:dLbls>
            <c:dLbl>
              <c:idx val="0"/>
              <c:layout>
                <c:manualLayout>
                  <c:x val="4.2000622737689381E-3"/>
                  <c:y val="-6.277501877772966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537A-401D-B2F2-373308D8A2B0}"/>
                </c:ext>
                <c:ext xmlns:c15="http://schemas.microsoft.com/office/drawing/2012/chart" uri="{CE6537A1-D6FC-4f65-9D91-7224C49458BB}">
                  <c15:layout>
                    <c:manualLayout>
                      <c:w val="0.19956158372468411"/>
                      <c:h val="0.13316940676309263"/>
                    </c:manualLayout>
                  </c15:layout>
                </c:ext>
              </c:extLst>
            </c:dLbl>
            <c:dLbl>
              <c:idx val="1"/>
              <c:layout>
                <c:manualLayout>
                  <c:x val="-2.5207296849087894E-2"/>
                  <c:y val="3.4136540787316066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537A-401D-B2F2-373308D8A2B0}"/>
                </c:ext>
                <c:ext xmlns:c15="http://schemas.microsoft.com/office/drawing/2012/chart" uri="{CE6537A1-D6FC-4f65-9D91-7224C49458BB}">
                  <c15:layout/>
                </c:ext>
              </c:extLst>
            </c:dLbl>
            <c:dLbl>
              <c:idx val="2"/>
              <c:layout>
                <c:manualLayout>
                  <c:x val="-0.12636528967087773"/>
                  <c:y val="0.24313685044539857"/>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3"/>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537A-401D-B2F2-373308D8A2B0}"/>
                </c:ext>
                <c:ext xmlns:c15="http://schemas.microsoft.com/office/drawing/2012/chart" uri="{CE6537A1-D6FC-4f65-9D91-7224C49458BB}">
                  <c15:layout>
                    <c:manualLayout>
                      <c:w val="0.15155125976947381"/>
                      <c:h val="0.13536150484245094"/>
                    </c:manualLayout>
                  </c15:layout>
                </c:ext>
              </c:extLst>
            </c:dLbl>
            <c:dLbl>
              <c:idx val="3"/>
              <c:layout>
                <c:manualLayout>
                  <c:x val="-0.15478802111622553"/>
                  <c:y val="0.17870964941721937"/>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7-537A-401D-B2F2-373308D8A2B0}"/>
                </c:ext>
                <c:ext xmlns:c15="http://schemas.microsoft.com/office/drawing/2012/chart" uri="{CE6537A1-D6FC-4f65-9D91-7224C49458BB}">
                  <c15:layout/>
                </c:ext>
              </c:extLst>
            </c:dLbl>
            <c:dLbl>
              <c:idx val="4"/>
              <c:layout>
                <c:manualLayout>
                  <c:x val="-0.26833050904630978"/>
                  <c:y val="9.6566897587736802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9-537A-401D-B2F2-373308D8A2B0}"/>
                </c:ext>
                <c:ext xmlns:c15="http://schemas.microsoft.com/office/drawing/2012/chart" uri="{CE6537A1-D6FC-4f65-9D91-7224C49458BB}">
                  <c15:layout/>
                </c:ext>
              </c:extLst>
            </c:dLbl>
            <c:dLbl>
              <c:idx val="5"/>
              <c:layout>
                <c:manualLayout>
                  <c:x val="-0.14668163418949692"/>
                  <c:y val="7.2172031971893787E-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6"/>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B-537A-401D-B2F2-373308D8A2B0}"/>
                </c:ext>
                <c:ext xmlns:c15="http://schemas.microsoft.com/office/drawing/2012/chart" uri="{CE6537A1-D6FC-4f65-9D91-7224C49458BB}">
                  <c15:layout>
                    <c:manualLayout>
                      <c:w val="0.15046413987482701"/>
                      <c:h val="0.1085725512829985"/>
                    </c:manualLayout>
                  </c15:layout>
                </c:ext>
              </c:extLst>
            </c:dLbl>
            <c:dLbl>
              <c:idx val="6"/>
              <c:layout>
                <c:manualLayout>
                  <c:x val="-0.21829143205550397"/>
                  <c:y val="-0.11246543058899619"/>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baseline="0"/>
                      <a:t>TORONTEL
</a:t>
                    </a:r>
                    <a:fld id="{19FCDE6B-0C55-47EA-A61B-27AE144D77CA}" type="VALUE">
                      <a:rPr lang="en-US" baseline="0"/>
                      <a:pPr>
                        <a:defRPr/>
                      </a:pPr>
                      <a:t>[VALOR]</a:t>
                    </a:fld>
                    <a:r>
                      <a:rPr lang="en-US" baseline="0"/>
                      <a:t>
</a:t>
                    </a:r>
                    <a:fld id="{907C9735-52CD-4B52-B76C-6555E1C15FCA}" type="PERCENTAGE">
                      <a:rPr lang="en-US" baseline="0"/>
                      <a:pPr>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D-537A-401D-B2F2-373308D8A2B0}"/>
                </c:ext>
                <c:ext xmlns:c15="http://schemas.microsoft.com/office/drawing/2012/chart" uri="{CE6537A1-D6FC-4f65-9D91-7224C49458BB}">
                  <c15:layout/>
                  <c15:dlblFieldTable/>
                  <c15:showDataLabelsRange val="0"/>
                </c:ext>
              </c:extLst>
            </c:dLbl>
            <c:dLbl>
              <c:idx val="7"/>
              <c:layout>
                <c:manualLayout>
                  <c:x val="-7.884870376710873E-2"/>
                  <c:y val="-0.1076667142667342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F-537A-401D-B2F2-373308D8A2B0}"/>
                </c:ext>
                <c:ext xmlns:c15="http://schemas.microsoft.com/office/drawing/2012/chart" uri="{CE6537A1-D6FC-4f65-9D91-7224C49458BB}">
                  <c15:layout/>
                </c:ext>
              </c:extLst>
            </c:dLbl>
            <c:dLbl>
              <c:idx val="8"/>
              <c:layout>
                <c:manualLayout>
                  <c:x val="-9.1542288557213927E-2"/>
                  <c:y val="-0.22088349921204514"/>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baseline="0"/>
                      <a:t>SAUVIGNON VERT
</a:t>
                    </a:r>
                    <a:fld id="{20C06397-84C6-4245-B454-EBFCF32D13FB}" type="VALUE">
                      <a:rPr lang="en-US" baseline="0"/>
                      <a:pPr>
                        <a:defRPr/>
                      </a:pPr>
                      <a:t>[VALOR]</a:t>
                    </a:fld>
                    <a:r>
                      <a:rPr lang="en-US" baseline="0"/>
                      <a:t>
</a:t>
                    </a:r>
                    <a:fld id="{C3AF04DE-7EE3-4790-AC39-83C9C4E17DCA}" type="PERCENTAGE">
                      <a:rPr lang="en-US" baseline="0"/>
                      <a:pPr>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9"/>
              <c:layout>
                <c:manualLayout>
                  <c:x val="-7.0693088898209728E-3"/>
                  <c:y val="-0.2055007565760156"/>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3-537A-401D-B2F2-373308D8A2B0}"/>
                </c:ext>
                <c:ext xmlns:c15="http://schemas.microsoft.com/office/drawing/2012/chart" uri="{CE6537A1-D6FC-4f65-9D91-7224C49458BB}">
                  <c15:layout/>
                </c:ext>
              </c:extLst>
            </c:dLbl>
            <c:dLbl>
              <c:idx val="10"/>
              <c:layout>
                <c:manualLayout>
                  <c:x val="0.10764349919304793"/>
                  <c:y val="-0.21285132245909238"/>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5-537A-401D-B2F2-373308D8A2B0}"/>
                </c:ext>
                <c:ext xmlns:c15="http://schemas.microsoft.com/office/drawing/2012/chart" uri="{CE6537A1-D6FC-4f65-9D91-7224C49458BB}">
                  <c15:layout/>
                </c:ext>
              </c:extLst>
            </c:dLbl>
            <c:dLbl>
              <c:idx val="11"/>
              <c:layout>
                <c:manualLayout>
                  <c:x val="0.19922681638372247"/>
                  <c:y val="-0.16867984028907268"/>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7-537A-401D-B2F2-373308D8A2B0}"/>
                </c:ext>
                <c:ext xmlns:c15="http://schemas.microsoft.com/office/drawing/2012/chart" uri="{CE6537A1-D6FC-4f65-9D91-7224C49458BB}">
                  <c15:layout/>
                </c:ext>
              </c:extLst>
            </c:dLbl>
            <c:dLbl>
              <c:idx val="12"/>
              <c:layout>
                <c:manualLayout>
                  <c:x val="0.12730876080029357"/>
                  <c:y val="-6.1897758368141577E-3"/>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OTRAS VARIEDADES BLANCAS</a:t>
                    </a:r>
                    <a:r>
                      <a:rPr lang="en-US" baseline="0"/>
                      <a:t>
</a:t>
                    </a:r>
                    <a:fld id="{5D781FAD-492F-4F1B-A026-C08663CB426D}" type="VALUE">
                      <a:rPr lang="en-US" baseline="0"/>
                      <a:pPr>
                        <a:defRPr/>
                      </a:pPr>
                      <a:t>[VALOR]</a:t>
                    </a:fld>
                    <a:r>
                      <a:rPr lang="en-US" baseline="0"/>
                      <a:t>
</a:t>
                    </a:r>
                    <a:fld id="{E83CE559-C58C-4C9C-A05B-33981013943F}" type="PERCENTAGE">
                      <a:rPr lang="en-US" baseline="0"/>
                      <a:pPr>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9-537A-401D-B2F2-373308D8A2B0}"/>
                </c:ext>
                <c:ext xmlns:c15="http://schemas.microsoft.com/office/drawing/2012/chart" uri="{CE6537A1-D6FC-4f65-9D91-7224C49458BB}">
                  <c15:layout/>
                  <c15:dlblFieldTable/>
                  <c15:showDataLabelsRange val="0"/>
                </c:ext>
              </c:extLst>
            </c:dLbl>
            <c:numFmt formatCode="0.00%" sourceLinked="0"/>
            <c:spPr>
              <a:solidFill>
                <a:schemeClr val="bg1"/>
              </a:solidFill>
              <a:ln w="12700" cmpd="sng">
                <a:solidFill>
                  <a:schemeClr val="accent5">
                    <a:lumMod val="75000"/>
                  </a:schemeClr>
                </a:solidFill>
              </a:ln>
            </c:spPr>
            <c:dLblPos val="outEnd"/>
            <c:showLegendKey val="0"/>
            <c:showVal val="1"/>
            <c:showCatName val="1"/>
            <c:showSerName val="0"/>
            <c:showPercent val="1"/>
            <c:showBubbleSize val="0"/>
            <c:separator>
</c:separator>
            <c:showLeaderLines val="1"/>
            <c:leaderLines>
              <c:spPr>
                <a:ln w="12700"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'[1]Var + plantadas'!$E$6:$E$18</c:f>
              <c:strCache>
                <c:ptCount val="13"/>
                <c:pt idx="0">
                  <c:v>SAUVIGNON BLANC - BLANC FUMÉ - FUMÉ</c:v>
                </c:pt>
                <c:pt idx="1">
                  <c:v>CHARDONNAY - PINOT CHARDONNAY</c:v>
                </c:pt>
                <c:pt idx="2">
                  <c:v>MOSCATEL DE ALEJANDRÍA - BLANCA ITALIA</c:v>
                </c:pt>
                <c:pt idx="3">
                  <c:v>VIOGNIER</c:v>
                </c:pt>
                <c:pt idx="4">
                  <c:v>SEMILLÓN</c:v>
                </c:pt>
                <c:pt idx="5">
                  <c:v>PINOT GRIS - PINOT GRIGIO</c:v>
                </c:pt>
                <c:pt idx="6">
                  <c:v>TORONTEL - TORRONTÉS - TORRONTÉS RIOJANO</c:v>
                </c:pt>
                <c:pt idx="7">
                  <c:v>PEDRO JIMÉNEZ</c:v>
                </c:pt>
                <c:pt idx="8">
                  <c:v>SAUVIGNON VERT - FRIULANO</c:v>
                </c:pt>
                <c:pt idx="9">
                  <c:v>RIESLING</c:v>
                </c:pt>
                <c:pt idx="10">
                  <c:v>GEWURZTRAMINER</c:v>
                </c:pt>
                <c:pt idx="11">
                  <c:v>CHASSELAS</c:v>
                </c:pt>
                <c:pt idx="12">
                  <c:v>OTRAS 34 VARIEDADES</c:v>
                </c:pt>
              </c:strCache>
            </c:strRef>
          </c:cat>
          <c:val>
            <c:numRef>
              <c:f>'[1]Var + plantadas'!$F$6:$F$18</c:f>
              <c:numCache>
                <c:formatCode>General</c:formatCode>
                <c:ptCount val="13"/>
                <c:pt idx="0">
                  <c:v>14316.490000000002</c:v>
                </c:pt>
                <c:pt idx="1">
                  <c:v>10345.259999999986</c:v>
                </c:pt>
                <c:pt idx="2">
                  <c:v>4317.5099999999902</c:v>
                </c:pt>
                <c:pt idx="3">
                  <c:v>724.03</c:v>
                </c:pt>
                <c:pt idx="4">
                  <c:v>677.52000000000021</c:v>
                </c:pt>
                <c:pt idx="5">
                  <c:v>656.75999999999988</c:v>
                </c:pt>
                <c:pt idx="6">
                  <c:v>621.23999999999978</c:v>
                </c:pt>
                <c:pt idx="7">
                  <c:v>515.81000000000017</c:v>
                </c:pt>
                <c:pt idx="8">
                  <c:v>436.28999999999996</c:v>
                </c:pt>
                <c:pt idx="9">
                  <c:v>362.21000000000009</c:v>
                </c:pt>
                <c:pt idx="10">
                  <c:v>306.76999999999987</c:v>
                </c:pt>
                <c:pt idx="11">
                  <c:v>252.13999999999984</c:v>
                </c:pt>
                <c:pt idx="12">
                  <c:v>369.85000000000008</c:v>
                </c:pt>
              </c:numCache>
            </c:numRef>
          </c:val>
          <c:extLst xmlns:c16r2="http://schemas.microsoft.com/office/drawing/2015/06/chart">
            <c:ext xmlns:c16="http://schemas.microsoft.com/office/drawing/2014/chart" uri="{C3380CC4-5D6E-409C-BE32-E72D297353CC}">
              <c16:uniqueId val="{0000001A-537A-401D-B2F2-373308D8A2B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244932816233789"/>
          <c:y val="0.30248769843346646"/>
          <c:w val="0.6902650607409252"/>
          <c:h val="0.64530347448005021"/>
        </c:manualLayout>
      </c:layout>
      <c:pie3DChart>
        <c:varyColors val="1"/>
        <c:ser>
          <c:idx val="0"/>
          <c:order val="0"/>
          <c:explosion val="3"/>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27F8-48A8-A2A0-C2EF950C678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27F8-48A8-A2A0-C2EF950C678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27F8-48A8-A2A0-C2EF950C678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27F8-48A8-A2A0-C2EF950C678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27F8-48A8-A2A0-C2EF950C6784}"/>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B-27F8-48A8-A2A0-C2EF950C6784}"/>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D-27F8-48A8-A2A0-C2EF950C6784}"/>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F-27F8-48A8-A2A0-C2EF950C6784}"/>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1-27F8-48A8-A2A0-C2EF950C6784}"/>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3-27F8-48A8-A2A0-C2EF950C6784}"/>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5-27F8-48A8-A2A0-C2EF950C6784}"/>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7-27F8-48A8-A2A0-C2EF950C6784}"/>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19-27F8-48A8-A2A0-C2EF950C6784}"/>
              </c:ext>
            </c:extLst>
          </c:dPt>
          <c:dLbls>
            <c:dLbl>
              <c:idx val="0"/>
              <c:layout>
                <c:manualLayout>
                  <c:x val="2.8978062111594552E-2"/>
                  <c:y val="-5.6866627405057473E-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27F8-48A8-A2A0-C2EF950C6784}"/>
                </c:ext>
                <c:ext xmlns:c15="http://schemas.microsoft.com/office/drawing/2012/chart" uri="{CE6537A1-D6FC-4f65-9D91-7224C49458BB}">
                  <c15:layout/>
                </c:ext>
              </c:extLst>
            </c:dLbl>
            <c:dLbl>
              <c:idx val="1"/>
              <c:layout>
                <c:manualLayout>
                  <c:x val="7.6647594050743659E-2"/>
                  <c:y val="-8.7514301275945887E-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2"/>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27F8-48A8-A2A0-C2EF950C6784}"/>
                </c:ext>
                <c:ext xmlns:c15="http://schemas.microsoft.com/office/drawing/2012/chart" uri="{CE6537A1-D6FC-4f65-9D91-7224C49458BB}">
                  <c15:layout>
                    <c:manualLayout>
                      <c:w val="0.12899259259259258"/>
                      <c:h val="0.10667448102629928"/>
                    </c:manualLayout>
                  </c15:layout>
                </c:ext>
              </c:extLst>
            </c:dLbl>
            <c:dLbl>
              <c:idx val="2"/>
              <c:layout>
                <c:manualLayout>
                  <c:x val="-6.4576175303445005E-2"/>
                  <c:y val="-1.5826574466332125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27F8-48A8-A2A0-C2EF950C6784}"/>
                </c:ext>
                <c:ext xmlns:c15="http://schemas.microsoft.com/office/drawing/2012/chart" uri="{CE6537A1-D6FC-4f65-9D91-7224C49458BB}">
                  <c15:layout/>
                </c:ext>
              </c:extLst>
            </c:dLbl>
            <c:dLbl>
              <c:idx val="3"/>
              <c:layout>
                <c:manualLayout>
                  <c:x val="-1.9762845849802379E-2"/>
                  <c:y val="1.2048190866111554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7-27F8-48A8-A2A0-C2EF950C6784}"/>
                </c:ext>
                <c:ext xmlns:c15="http://schemas.microsoft.com/office/drawing/2012/chart" uri="{CE6537A1-D6FC-4f65-9D91-7224C49458BB}">
                  <c15:layout/>
                </c:ext>
              </c:extLst>
            </c:dLbl>
            <c:dLbl>
              <c:idx val="4"/>
              <c:layout>
                <c:manualLayout>
                  <c:x val="-9.3001549190879634E-2"/>
                  <c:y val="0.1523874769050633"/>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5"/>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9-27F8-48A8-A2A0-C2EF950C6784}"/>
                </c:ext>
                <c:ext xmlns:c15="http://schemas.microsoft.com/office/drawing/2012/chart" uri="{CE6537A1-D6FC-4f65-9D91-7224C49458BB}">
                  <c15:layout>
                    <c:manualLayout>
                      <c:w val="8.5775458110898636E-2"/>
                      <c:h val="9.4271584784262327E-2"/>
                    </c:manualLayout>
                  </c15:layout>
                </c:ext>
              </c:extLst>
            </c:dLbl>
            <c:dLbl>
              <c:idx val="5"/>
              <c:layout>
                <c:manualLayout>
                  <c:x val="-0.11594202898550725"/>
                  <c:y val="7.2289145196669319E-2"/>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B-27F8-48A8-A2A0-C2EF950C6784}"/>
                </c:ext>
                <c:ext xmlns:c15="http://schemas.microsoft.com/office/drawing/2012/chart" uri="{CE6537A1-D6FC-4f65-9D91-7224C49458BB}">
                  <c15:layout/>
                </c:ext>
              </c:extLst>
            </c:dLbl>
            <c:dLbl>
              <c:idx val="6"/>
              <c:layout>
                <c:manualLayout>
                  <c:x val="-0.16600790513833993"/>
                  <c:y val="-7.362698252549675E-17"/>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D-27F8-48A8-A2A0-C2EF950C6784}"/>
                </c:ext>
                <c:ext xmlns:c15="http://schemas.microsoft.com/office/drawing/2012/chart" uri="{CE6537A1-D6FC-4f65-9D91-7224C49458BB}">
                  <c15:layout/>
                </c:ext>
              </c:extLst>
            </c:dLbl>
            <c:dLbl>
              <c:idx val="7"/>
              <c:layout>
                <c:manualLayout>
                  <c:x val="-0.21870882740447958"/>
                  <c:y val="-7.8313240629725098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COT - COT ROUGE - MALBEC</a:t>
                    </a:r>
                    <a:r>
                      <a:rPr lang="en-US" baseline="0"/>
                      <a:t>
</a:t>
                    </a:r>
                    <a:fld id="{F24C5A66-2991-4B4F-B1E9-B7DC73F9E317}" type="VALUE">
                      <a:rPr lang="en-US" baseline="0"/>
                      <a:pPr>
                        <a:defRPr>
                          <a:solidFill>
                            <a:schemeClr val="accent1"/>
                          </a:solidFill>
                        </a:defRPr>
                      </a:pPr>
                      <a:t>[VALOR]</a:t>
                    </a:fld>
                    <a:r>
                      <a:rPr lang="en-US" baseline="0"/>
                      <a:t>
</a:t>
                    </a:r>
                    <a:fld id="{150176AC-D2B4-4264-8869-2EF1FF1E7657}" type="PERCENTAGE">
                      <a:rPr lang="en-US" baseline="0"/>
                      <a:pPr>
                        <a:defRPr>
                          <a:solidFill>
                            <a:schemeClr val="accent1"/>
                          </a:solidFill>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F-27F8-48A8-A2A0-C2EF950C6784}"/>
                </c:ext>
                <c:ext xmlns:c15="http://schemas.microsoft.com/office/drawing/2012/chart" uri="{CE6537A1-D6FC-4f65-9D91-7224C49458BB}">
                  <c15:layout/>
                  <c15:dlblFieldTable/>
                  <c15:showDataLabelsRange val="0"/>
                </c:ext>
              </c:extLst>
            </c:dLbl>
            <c:dLbl>
              <c:idx val="8"/>
              <c:layout>
                <c:manualLayout>
                  <c:x val="-0.19499341238471674"/>
                  <c:y val="-0.20682727653491501"/>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1-27F8-48A8-A2A0-C2EF950C6784}"/>
                </c:ext>
                <c:ext xmlns:c15="http://schemas.microsoft.com/office/drawing/2012/chart" uri="{CE6537A1-D6FC-4f65-9D91-7224C49458BB}">
                  <c15:layout/>
                </c:ext>
              </c:extLst>
            </c:dLbl>
            <c:dLbl>
              <c:idx val="9"/>
              <c:layout>
                <c:manualLayout>
                  <c:x val="3.2995812518605304E-2"/>
                  <c:y val="-0.16619488285704681"/>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4">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3-27F8-48A8-A2A0-C2EF950C6784}"/>
                </c:ext>
                <c:ext xmlns:c15="http://schemas.microsoft.com/office/drawing/2012/chart" uri="{CE6537A1-D6FC-4f65-9D91-7224C49458BB}">
                  <c15:layout>
                    <c:manualLayout>
                      <c:w val="0.11682194143313358"/>
                      <c:h val="9.4847967514936918E-2"/>
                    </c:manualLayout>
                  </c15:layout>
                </c:ext>
              </c:extLst>
            </c:dLbl>
            <c:dLbl>
              <c:idx val="10"/>
              <c:layout>
                <c:manualLayout>
                  <c:x val="0.16861331320313572"/>
                  <c:y val="-0.20563573064305954"/>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CARIGNAN</a:t>
                    </a:r>
                    <a:r>
                      <a:rPr lang="en-US" baseline="0"/>
                      <a:t>
</a:t>
                    </a:r>
                    <a:fld id="{78BA9B79-C040-49B0-B235-E46B30877B5D}" type="VALUE">
                      <a:rPr lang="en-US" baseline="0"/>
                      <a:pPr>
                        <a:defRPr>
                          <a:solidFill>
                            <a:schemeClr val="accent1"/>
                          </a:solidFill>
                        </a:defRPr>
                      </a:pPr>
                      <a:t>[VALOR]</a:t>
                    </a:fld>
                    <a:r>
                      <a:rPr lang="en-US" baseline="0"/>
                      <a:t>
</a:t>
                    </a:r>
                    <a:fld id="{3C53E411-6C0E-4598-A0AC-376710927417}" type="PERCENTAGE">
                      <a:rPr lang="en-US" baseline="0"/>
                      <a:pPr>
                        <a:defRPr>
                          <a:solidFill>
                            <a:schemeClr val="accent1"/>
                          </a:solidFill>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5-27F8-48A8-A2A0-C2EF950C6784}"/>
                </c:ext>
                <c:ext xmlns:c15="http://schemas.microsoft.com/office/drawing/2012/chart" uri="{CE6537A1-D6FC-4f65-9D91-7224C49458BB}">
                  <c15:layout/>
                  <c15:dlblFieldTable/>
                  <c15:showDataLabelsRange val="0"/>
                </c:ext>
              </c:extLst>
            </c:dLbl>
            <c:dLbl>
              <c:idx val="11"/>
              <c:layout>
                <c:manualLayout>
                  <c:x val="0.27080212857307689"/>
                  <c:y val="-0.16987195733409138"/>
                </c:manualLayout>
              </c:layout>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7-27F8-48A8-A2A0-C2EF950C6784}"/>
                </c:ext>
                <c:ext xmlns:c15="http://schemas.microsoft.com/office/drawing/2012/chart" uri="{CE6537A1-D6FC-4f65-9D91-7224C49458BB}">
                  <c15:layout/>
                </c:ext>
              </c:extLst>
            </c:dLbl>
            <c:dLbl>
              <c:idx val="12"/>
              <c:layout>
                <c:manualLayout>
                  <c:x val="0.37916238797483515"/>
                  <c:y val="-8.760355598010582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baseline="0"/>
                      <a:t>OTRAS VARIEDADES
</a:t>
                    </a:r>
                    <a:fld id="{0D8079B8-0B1B-4C8A-AF20-E319858EF337}" type="VALUE">
                      <a:rPr lang="en-US" baseline="0"/>
                      <a:pPr>
                        <a:defRPr/>
                      </a:pPr>
                      <a:t>[VALOR]</a:t>
                    </a:fld>
                    <a:r>
                      <a:rPr lang="en-US" baseline="0"/>
                      <a:t>
</a:t>
                    </a:r>
                    <a:fld id="{AD4621D3-CF92-4763-917E-718BE9D3C405}" type="PERCENTAGE">
                      <a:rPr lang="en-US" baseline="0"/>
                      <a:pPr>
                        <a:defRPr/>
                      </a:pPr>
                      <a:t>[PORCENTAJE]</a:t>
                    </a:fld>
                    <a:endParaRPr lang="en-US" baseline="0"/>
                  </a:p>
                </c:rich>
              </c:tx>
              <c:numFmt formatCode="0.00%" sourceLinked="0"/>
              <c:spPr>
                <a:solidFill>
                  <a:schemeClr val="bg1"/>
                </a:solidFill>
                <a:ln w="12700" cmpd="sng">
                  <a:solidFill>
                    <a:schemeClr val="accent5">
                      <a:lumMod val="75000"/>
                    </a:schemeClr>
                  </a:solid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L"/>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19-27F8-48A8-A2A0-C2EF950C6784}"/>
                </c:ext>
                <c:ext xmlns:c15="http://schemas.microsoft.com/office/drawing/2012/chart" uri="{CE6537A1-D6FC-4f65-9D91-7224C49458BB}">
                  <c15:layout/>
                  <c15:dlblFieldTable/>
                  <c15:showDataLabelsRange val="0"/>
                </c:ext>
              </c:extLst>
            </c:dLbl>
            <c:numFmt formatCode="0.00%" sourceLinked="0"/>
            <c:spPr>
              <a:solidFill>
                <a:schemeClr val="bg1"/>
              </a:solidFill>
              <a:ln w="12700" cmpd="sng">
                <a:solidFill>
                  <a:schemeClr val="accent5">
                    <a:lumMod val="75000"/>
                  </a:schemeClr>
                </a:solidFill>
              </a:ln>
            </c:spPr>
            <c:dLblPos val="outEnd"/>
            <c:showLegendKey val="0"/>
            <c:showVal val="1"/>
            <c:showCatName val="1"/>
            <c:showSerName val="0"/>
            <c:showPercent val="1"/>
            <c:showBubbleSize val="0"/>
            <c:separator>
</c:separator>
            <c:showLeaderLines val="1"/>
            <c:leaderLines>
              <c:spPr>
                <a:ln w="12700"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'[1]Var + plantadas'!$E$59:$E$71</c:f>
              <c:strCache>
                <c:ptCount val="13"/>
                <c:pt idx="0">
                  <c:v>CABERNET SAUVIGNON - CABERNET</c:v>
                </c:pt>
                <c:pt idx="1">
                  <c:v>MERLOT</c:v>
                </c:pt>
                <c:pt idx="2">
                  <c:v>PAIS - MISSION - CRIOLLA</c:v>
                </c:pt>
                <c:pt idx="3">
                  <c:v>CARMENÈRE - GRANDE VIDURE</c:v>
                </c:pt>
                <c:pt idx="4">
                  <c:v>Tintorera</c:v>
                </c:pt>
                <c:pt idx="5">
                  <c:v>SYRAH - SIRAH - SHIRAZ</c:v>
                </c:pt>
                <c:pt idx="6">
                  <c:v>PINOT NOIR - PINOT NEGRO</c:v>
                </c:pt>
                <c:pt idx="7">
                  <c:v>COT - COT ROUGE - MALBEC - MALBEK - MALBECK</c:v>
                </c:pt>
                <c:pt idx="8">
                  <c:v>CABERNET FRANC - CABERNET FRANCO</c:v>
                </c:pt>
                <c:pt idx="9">
                  <c:v>CINSAULT</c:v>
                </c:pt>
                <c:pt idx="10">
                  <c:v>CARIGNAN - CARIGNANE - CARIÑENA</c:v>
                </c:pt>
                <c:pt idx="11">
                  <c:v>PETIT VERDOT</c:v>
                </c:pt>
                <c:pt idx="12">
                  <c:v>OTRAS 43 VARIEDADES</c:v>
                </c:pt>
              </c:strCache>
            </c:strRef>
          </c:cat>
          <c:val>
            <c:numRef>
              <c:f>'[1]Var + plantadas'!$F$59:$F$71</c:f>
              <c:numCache>
                <c:formatCode>General</c:formatCode>
                <c:ptCount val="13"/>
                <c:pt idx="0">
                  <c:v>37754.090000000055</c:v>
                </c:pt>
                <c:pt idx="1">
                  <c:v>10819.090000000013</c:v>
                </c:pt>
                <c:pt idx="2">
                  <c:v>10464.719999999967</c:v>
                </c:pt>
                <c:pt idx="3">
                  <c:v>10318.800000000003</c:v>
                </c:pt>
                <c:pt idx="4">
                  <c:v>7618.479999999995</c:v>
                </c:pt>
                <c:pt idx="5">
                  <c:v>6755.4700000000039</c:v>
                </c:pt>
                <c:pt idx="6">
                  <c:v>3909.8899999999981</c:v>
                </c:pt>
                <c:pt idx="7">
                  <c:v>2468.5100000000002</c:v>
                </c:pt>
                <c:pt idx="8">
                  <c:v>1626.7800000000002</c:v>
                </c:pt>
                <c:pt idx="9">
                  <c:v>966.09000000000196</c:v>
                </c:pt>
                <c:pt idx="10">
                  <c:v>940.6000000000007</c:v>
                </c:pt>
                <c:pt idx="11">
                  <c:v>846.33000000000072</c:v>
                </c:pt>
                <c:pt idx="12">
                  <c:v>1543.6499999999996</c:v>
                </c:pt>
              </c:numCache>
            </c:numRef>
          </c:val>
          <c:extLst xmlns:c16r2="http://schemas.microsoft.com/office/drawing/2015/06/chart">
            <c:ext xmlns:c16="http://schemas.microsoft.com/office/drawing/2014/chart" uri="{C3380CC4-5D6E-409C-BE32-E72D297353CC}">
              <c16:uniqueId val="{0000001A-27F8-48A8-A2A0-C2EF950C678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276225</xdr:colOff>
      <xdr:row>9</xdr:row>
      <xdr:rowOff>85725</xdr:rowOff>
    </xdr:from>
    <xdr:to>
      <xdr:col>9</xdr:col>
      <xdr:colOff>209550</xdr:colOff>
      <xdr:row>19</xdr:row>
      <xdr:rowOff>85725</xdr:rowOff>
    </xdr:to>
    <xdr:sp macro="" textlink="">
      <xdr:nvSpPr>
        <xdr:cNvPr id="2" name="Text Box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276225" y="1800225"/>
          <a:ext cx="6791325" cy="1905000"/>
        </a:xfrm>
        <a:prstGeom prst="rect">
          <a:avLst/>
        </a:prstGeom>
        <a:no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73152" tIns="0" rIns="73152" bIns="54864" anchor="b" upright="1"/>
        <a:lstStyle/>
        <a:p>
          <a:pPr algn="ctr" rtl="0">
            <a:defRPr sz="1000"/>
          </a:pPr>
          <a:r>
            <a:rPr lang="es-CL" sz="3600" b="0" i="0" u="none" strike="noStrike" baseline="0">
              <a:solidFill>
                <a:srgbClr val="000000"/>
              </a:solidFill>
              <a:latin typeface="Verdana" pitchFamily="34" charset="0"/>
              <a:ea typeface="Verdana" pitchFamily="34" charset="0"/>
              <a:cs typeface="Verdana" pitchFamily="34" charset="0"/>
            </a:rPr>
            <a:t>CATASTRO VITÍCOLA NACIONAL </a:t>
          </a:r>
        </a:p>
        <a:p>
          <a:pPr algn="ctr" rtl="0">
            <a:defRPr sz="1000"/>
          </a:pPr>
          <a:r>
            <a:rPr lang="es-CL" sz="3600" b="0" i="0" u="none" strike="noStrike" baseline="0">
              <a:solidFill>
                <a:srgbClr val="000000"/>
              </a:solidFill>
              <a:latin typeface="Verdana" pitchFamily="34" charset="0"/>
              <a:ea typeface="Verdana" pitchFamily="34" charset="0"/>
              <a:cs typeface="Verdana" pitchFamily="34" charset="0"/>
            </a:rPr>
            <a:t>2021</a:t>
          </a:r>
        </a:p>
      </xdr:txBody>
    </xdr:sp>
    <xdr:clientData/>
  </xdr:twoCellAnchor>
  <xdr:twoCellAnchor editAs="oneCell">
    <xdr:from>
      <xdr:col>0</xdr:col>
      <xdr:colOff>323851</xdr:colOff>
      <xdr:row>22</xdr:row>
      <xdr:rowOff>85725</xdr:rowOff>
    </xdr:from>
    <xdr:to>
      <xdr:col>9</xdr:col>
      <xdr:colOff>1</xdr:colOff>
      <xdr:row>28</xdr:row>
      <xdr:rowOff>114300</xdr:rowOff>
    </xdr:to>
    <xdr:sp macro="" textlink="">
      <xdr:nvSpPr>
        <xdr:cNvPr id="3" name="Text Box 47">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23851" y="4276725"/>
          <a:ext cx="6534150" cy="1171575"/>
        </a:xfrm>
        <a:prstGeom prst="rect">
          <a:avLst/>
        </a:prstGeom>
        <a:noFill/>
        <a:ln>
          <a:noFill/>
        </a:ln>
      </xdr:spPr>
      <xdr:txBody>
        <a:bodyPr vertOverflow="clip" wrap="square" lIns="36576" tIns="22860" rIns="36576" bIns="0" anchor="t" upright="1"/>
        <a:lstStyle/>
        <a:p>
          <a:pPr algn="ctr" rtl="0">
            <a:defRPr sz="1000"/>
          </a:pPr>
          <a:endParaRPr lang="es-CL" sz="1200" b="1" i="0" u="none" strike="noStrike" baseline="0">
            <a:solidFill>
              <a:srgbClr val="000000"/>
            </a:solidFill>
            <a:latin typeface="Verdana" pitchFamily="34" charset="0"/>
            <a:ea typeface="Verdana" pitchFamily="34" charset="0"/>
            <a:cs typeface="Verdana" pitchFamily="34" charset="0"/>
          </a:endParaRPr>
        </a:p>
        <a:p>
          <a:pPr algn="ctr" rtl="0">
            <a:defRPr sz="1000"/>
          </a:pPr>
          <a:r>
            <a:rPr lang="es-CL" sz="1200" b="1" i="0" u="none" strike="noStrike" baseline="0">
              <a:solidFill>
                <a:srgbClr val="000000"/>
              </a:solidFill>
              <a:latin typeface="Verdana" pitchFamily="34" charset="0"/>
              <a:ea typeface="Verdana" pitchFamily="34" charset="0"/>
              <a:cs typeface="Verdana" pitchFamily="34" charset="0"/>
            </a:rPr>
            <a:t>DIVISIÓN DE PROTECCIÓN AGRÍCOLA-FORESTAL Y SEMILLAS                            SUBDEPARTAMENTO DE VIÑAS, VINOS Y BEBIDAS ALCOHÓLICAS  </a:t>
          </a:r>
        </a:p>
        <a:p>
          <a:pPr algn="ctr" rtl="0">
            <a:defRPr sz="1000"/>
          </a:pPr>
          <a:r>
            <a:rPr lang="es-CL" sz="2000" b="1" i="0" u="none" strike="noStrike" baseline="0">
              <a:solidFill>
                <a:srgbClr val="000000"/>
              </a:solidFill>
              <a:latin typeface="Verdana" pitchFamily="34" charset="0"/>
              <a:ea typeface="Verdana" pitchFamily="34" charset="0"/>
              <a:cs typeface="Verdana" pitchFamily="34" charset="0"/>
            </a:rPr>
            <a:t>SAG</a:t>
          </a:r>
          <a:r>
            <a:rPr lang="es-CL" sz="1200" b="1" i="0" u="none" strike="noStrike" baseline="0">
              <a:solidFill>
                <a:srgbClr val="000000"/>
              </a:solidFill>
              <a:latin typeface="Verdana" pitchFamily="34" charset="0"/>
              <a:ea typeface="Verdana" pitchFamily="34" charset="0"/>
              <a:cs typeface="Verdana" pitchFamily="34" charset="0"/>
            </a:rPr>
            <a:t>             </a:t>
          </a:r>
        </a:p>
      </xdr:txBody>
    </xdr:sp>
    <xdr:clientData/>
  </xdr:twoCellAnchor>
  <xdr:twoCellAnchor>
    <xdr:from>
      <xdr:col>0</xdr:col>
      <xdr:colOff>0</xdr:colOff>
      <xdr:row>0</xdr:row>
      <xdr:rowOff>0</xdr:rowOff>
    </xdr:from>
    <xdr:to>
      <xdr:col>2</xdr:col>
      <xdr:colOff>333375</xdr:colOff>
      <xdr:row>8</xdr:row>
      <xdr:rowOff>161925</xdr:rowOff>
    </xdr:to>
    <xdr:pic>
      <xdr:nvPicPr>
        <xdr:cNvPr id="957074" name="3 Imagen" descr="SAG_logocolor_plantillas">
          <a:extLst>
            <a:ext uri="{FF2B5EF4-FFF2-40B4-BE49-F238E27FC236}">
              <a16:creationId xmlns:a16="http://schemas.microsoft.com/office/drawing/2014/main" xmlns="" id="{00000000-0008-0000-0000-0000929A0E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573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251115</xdr:colOff>
      <xdr:row>36</xdr:row>
      <xdr:rowOff>106454</xdr:rowOff>
    </xdr:from>
    <xdr:to>
      <xdr:col>13</xdr:col>
      <xdr:colOff>684068</xdr:colOff>
      <xdr:row>70</xdr:row>
      <xdr:rowOff>25977</xdr:rowOff>
    </xdr:to>
    <xdr:graphicFrame macro="">
      <xdr:nvGraphicFramePr>
        <xdr:cNvPr id="8" name="Gráfico 7">
          <a:extLst>
            <a:ext uri="{FF2B5EF4-FFF2-40B4-BE49-F238E27FC236}">
              <a16:creationId xmlns:a16="http://schemas.microsoft.com/office/drawing/2014/main" xmlns=""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86592</xdr:colOff>
      <xdr:row>72</xdr:row>
      <xdr:rowOff>33617</xdr:rowOff>
    </xdr:from>
    <xdr:to>
      <xdr:col>13</xdr:col>
      <xdr:colOff>1030432</xdr:colOff>
      <xdr:row>103</xdr:row>
      <xdr:rowOff>164523</xdr:rowOff>
    </xdr:to>
    <xdr:graphicFrame macro="">
      <xdr:nvGraphicFramePr>
        <xdr:cNvPr id="9" name="Gráfico 8">
          <a:extLst>
            <a:ext uri="{FF2B5EF4-FFF2-40B4-BE49-F238E27FC236}">
              <a16:creationId xmlns:a16="http://schemas.microsoft.com/office/drawing/2014/main" xmlns=""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85573</xdr:colOff>
      <xdr:row>106</xdr:row>
      <xdr:rowOff>0</xdr:rowOff>
    </xdr:from>
    <xdr:to>
      <xdr:col>13</xdr:col>
      <xdr:colOff>1030431</xdr:colOff>
      <xdr:row>136</xdr:row>
      <xdr:rowOff>25977</xdr:rowOff>
    </xdr:to>
    <xdr:graphicFrame macro="">
      <xdr:nvGraphicFramePr>
        <xdr:cNvPr id="10" name="Gráfico 9">
          <a:extLst>
            <a:ext uri="{FF2B5EF4-FFF2-40B4-BE49-F238E27FC236}">
              <a16:creationId xmlns:a16="http://schemas.microsoft.com/office/drawing/2014/main" xmlns=""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139</xdr:row>
      <xdr:rowOff>44823</xdr:rowOff>
    </xdr:from>
    <xdr:to>
      <xdr:col>10</xdr:col>
      <xdr:colOff>728382</xdr:colOff>
      <xdr:row>166</xdr:row>
      <xdr:rowOff>78442</xdr:rowOff>
    </xdr:to>
    <xdr:pic>
      <xdr:nvPicPr>
        <xdr:cNvPr id="13" name="Imagen 12">
          <a:extLst>
            <a:ext uri="{FF2B5EF4-FFF2-40B4-BE49-F238E27FC236}">
              <a16:creationId xmlns:a16="http://schemas.microsoft.com/office/drawing/2014/main" xmlns="" id="{00000000-0008-0000-02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236" y="26288999"/>
          <a:ext cx="8494058" cy="51883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gcl-my.sharepoint.com/personal/gerardo_valle_sag_gob_cl/Documents/Catastro%20Vit&#237;cola/2021/Catastro%20Nacional%202021%20-%20din&#225;mic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 plantadas"/>
      <sheetName val="Datos"/>
      <sheetName val="TOTAL NACIONAL CORRECTA"/>
      <sheetName val="Hoja6"/>
      <sheetName val="TOTAL NACIONAL FEB"/>
      <sheetName val="RIEGO"/>
      <sheetName val="Conduccion"/>
      <sheetName val="Por Variedad"/>
      <sheetName val="Nº PROPIEDADES"/>
      <sheetName val="Por Comuna"/>
      <sheetName val="Disminución Valpo"/>
      <sheetName val="Disminución Maule"/>
      <sheetName val="Desglose Coq"/>
    </sheetNames>
    <sheetDataSet>
      <sheetData sheetId="0">
        <row r="6">
          <cell r="E6" t="str">
            <v>SAUVIGNON BLANC - BLANC FUMÉ - FUMÉ</v>
          </cell>
          <cell r="F6">
            <v>14316.490000000002</v>
          </cell>
        </row>
        <row r="7">
          <cell r="E7" t="str">
            <v>CHARDONNAY - PINOT CHARDONNAY</v>
          </cell>
          <cell r="F7">
            <v>10345.259999999986</v>
          </cell>
        </row>
        <row r="8">
          <cell r="E8" t="str">
            <v>MOSCATEL DE ALEJANDRÍA - BLANCA ITALIA</v>
          </cell>
          <cell r="F8">
            <v>4317.5099999999902</v>
          </cell>
        </row>
        <row r="9">
          <cell r="E9" t="str">
            <v>VIOGNIER</v>
          </cell>
          <cell r="F9">
            <v>724.03</v>
          </cell>
        </row>
        <row r="10">
          <cell r="E10" t="str">
            <v>SEMILLÓN</v>
          </cell>
          <cell r="F10">
            <v>677.52000000000021</v>
          </cell>
        </row>
        <row r="11">
          <cell r="E11" t="str">
            <v>PINOT GRIS - PINOT GRIGIO</v>
          </cell>
          <cell r="F11">
            <v>656.75999999999988</v>
          </cell>
        </row>
        <row r="12">
          <cell r="E12" t="str">
            <v>TORONTEL - TORRONTÉS - TORRONTÉS RIOJANO</v>
          </cell>
          <cell r="F12">
            <v>621.23999999999978</v>
          </cell>
        </row>
        <row r="13">
          <cell r="E13" t="str">
            <v>PEDRO JIMÉNEZ</v>
          </cell>
          <cell r="F13">
            <v>515.81000000000017</v>
          </cell>
        </row>
        <row r="14">
          <cell r="E14" t="str">
            <v>SAUVIGNON VERT - FRIULANO</v>
          </cell>
          <cell r="F14">
            <v>436.28999999999996</v>
          </cell>
        </row>
        <row r="15">
          <cell r="E15" t="str">
            <v>RIESLING</v>
          </cell>
          <cell r="F15">
            <v>362.21000000000009</v>
          </cell>
        </row>
        <row r="16">
          <cell r="E16" t="str">
            <v>GEWURZTRAMINER</v>
          </cell>
          <cell r="F16">
            <v>306.76999999999987</v>
          </cell>
        </row>
        <row r="17">
          <cell r="E17" t="str">
            <v>CHASSELAS</v>
          </cell>
          <cell r="F17">
            <v>252.13999999999984</v>
          </cell>
        </row>
        <row r="18">
          <cell r="E18" t="str">
            <v>OTRAS 34 VARIEDADES</v>
          </cell>
          <cell r="F18">
            <v>369.85000000000008</v>
          </cell>
        </row>
        <row r="59">
          <cell r="E59" t="str">
            <v>CABERNET SAUVIGNON - CABERNET</v>
          </cell>
          <cell r="F59">
            <v>37754.090000000055</v>
          </cell>
        </row>
        <row r="60">
          <cell r="E60" t="str">
            <v>MERLOT</v>
          </cell>
          <cell r="F60">
            <v>10819.090000000013</v>
          </cell>
        </row>
        <row r="61">
          <cell r="E61" t="str">
            <v>PAIS - MISSION - CRIOLLA</v>
          </cell>
          <cell r="F61">
            <v>10464.719999999967</v>
          </cell>
        </row>
        <row r="62">
          <cell r="E62" t="str">
            <v>CARMENÈRE - GRANDE VIDURE</v>
          </cell>
          <cell r="F62">
            <v>10318.800000000003</v>
          </cell>
        </row>
        <row r="63">
          <cell r="E63" t="str">
            <v>Tintorera</v>
          </cell>
          <cell r="F63">
            <v>7618.479999999995</v>
          </cell>
        </row>
        <row r="64">
          <cell r="E64" t="str">
            <v>SYRAH - SIRAH - SHIRAZ</v>
          </cell>
          <cell r="F64">
            <v>6755.4700000000039</v>
          </cell>
        </row>
        <row r="65">
          <cell r="E65" t="str">
            <v>PINOT NOIR - PINOT NEGRO</v>
          </cell>
          <cell r="F65">
            <v>3909.8899999999981</v>
          </cell>
        </row>
        <row r="66">
          <cell r="E66" t="str">
            <v>COT - COT ROUGE - MALBEC - MALBEK - MALBECK</v>
          </cell>
          <cell r="F66">
            <v>2468.5100000000002</v>
          </cell>
        </row>
        <row r="67">
          <cell r="E67" t="str">
            <v>CABERNET FRANC - CABERNET FRANCO</v>
          </cell>
          <cell r="F67">
            <v>1626.7800000000002</v>
          </cell>
        </row>
        <row r="68">
          <cell r="E68" t="str">
            <v>CINSAULT</v>
          </cell>
          <cell r="F68">
            <v>966.09000000000196</v>
          </cell>
        </row>
        <row r="69">
          <cell r="E69" t="str">
            <v>CARIGNAN - CARIGNANE - CARIÑENA</v>
          </cell>
          <cell r="F69">
            <v>940.6000000000007</v>
          </cell>
        </row>
        <row r="70">
          <cell r="E70" t="str">
            <v>PETIT VERDOT</v>
          </cell>
          <cell r="F70">
            <v>846.33000000000072</v>
          </cell>
        </row>
        <row r="71">
          <cell r="E71" t="str">
            <v>OTRAS 43 VARIEDADES</v>
          </cell>
          <cell r="F71">
            <v>1543.6499999999996</v>
          </cell>
        </row>
        <row r="122">
          <cell r="A122" t="str">
            <v>CABERNET SAUVIGNON - CABERNET</v>
          </cell>
          <cell r="B122">
            <v>37754.089999999946</v>
          </cell>
        </row>
        <row r="123">
          <cell r="A123" t="str">
            <v>SAUVIGNON BLANC - BLANC FUMÉ - FUMÉ</v>
          </cell>
          <cell r="B123">
            <v>14316.490000000005</v>
          </cell>
        </row>
        <row r="124">
          <cell r="A124" t="str">
            <v>MERLOT</v>
          </cell>
          <cell r="B124">
            <v>10819.090000000009</v>
          </cell>
        </row>
        <row r="125">
          <cell r="A125" t="str">
            <v>PAIS - MISSION - CRIOLLA</v>
          </cell>
          <cell r="B125">
            <v>10464.719999999983</v>
          </cell>
        </row>
        <row r="126">
          <cell r="A126" t="str">
            <v>CHARDONNAY - PINOT CHARDONNAY</v>
          </cell>
          <cell r="B126">
            <v>10345.260000000011</v>
          </cell>
        </row>
        <row r="127">
          <cell r="A127" t="str">
            <v>CARMENÈRE - GRANDE VIDURE</v>
          </cell>
          <cell r="B127">
            <v>10318.799999999997</v>
          </cell>
        </row>
        <row r="128">
          <cell r="A128" t="str">
            <v>Tintorera</v>
          </cell>
          <cell r="B128">
            <v>7618.4800000000023</v>
          </cell>
        </row>
        <row r="129">
          <cell r="A129" t="str">
            <v>SYRAH - SIRAH - SHIRAZ</v>
          </cell>
          <cell r="B129">
            <v>6755.4700000000057</v>
          </cell>
        </row>
        <row r="130">
          <cell r="A130" t="str">
            <v>MOSCATEL DE ALEJANDRÍA - BLANCA ITALIA</v>
          </cell>
          <cell r="B130">
            <v>4317.5099999999902</v>
          </cell>
        </row>
        <row r="131">
          <cell r="A131" t="str">
            <v>PINOT NOIR - PINOT NEGRO</v>
          </cell>
          <cell r="B131">
            <v>3909.8899999999962</v>
          </cell>
        </row>
        <row r="132">
          <cell r="A132" t="str">
            <v>COT - COT ROUGE - MALBEC - MALBEK - MALBECK</v>
          </cell>
          <cell r="B132">
            <v>2468.510000000002</v>
          </cell>
        </row>
        <row r="133">
          <cell r="A133" t="str">
            <v>CABERNET FRANC - CABERNET FRANCO</v>
          </cell>
          <cell r="B133">
            <v>1626.7800000000016</v>
          </cell>
        </row>
        <row r="134">
          <cell r="A134" t="str">
            <v xml:space="preserve">Otras 90 variedades </v>
          </cell>
          <cell r="B134">
            <v>9375.0799999999981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NACIONAL"/>
      <sheetName val="VIDES VINIFERAS"/>
      <sheetName val="Tintas"/>
    </sheetNames>
    <sheetDataSet>
      <sheetData sheetId="0">
        <row r="4">
          <cell r="C4">
            <v>15</v>
          </cell>
        </row>
        <row r="5">
          <cell r="C5">
            <v>3.4499999999999997</v>
          </cell>
        </row>
        <row r="6">
          <cell r="C6">
            <v>4.9700000000000006</v>
          </cell>
        </row>
        <row r="7">
          <cell r="C7">
            <v>49.620000000000005</v>
          </cell>
        </row>
        <row r="8">
          <cell r="C8">
            <v>3125.23</v>
          </cell>
        </row>
        <row r="9">
          <cell r="C9">
            <v>9727.19</v>
          </cell>
        </row>
        <row r="10">
          <cell r="C10">
            <v>45080.919999999925</v>
          </cell>
        </row>
        <row r="11">
          <cell r="C11">
            <v>53546.119999999995</v>
          </cell>
        </row>
        <row r="12">
          <cell r="C12">
            <v>10422.890000000016</v>
          </cell>
        </row>
        <row r="13">
          <cell r="C13">
            <v>2771.0599999999995</v>
          </cell>
        </row>
        <row r="14">
          <cell r="C14">
            <v>105.27</v>
          </cell>
        </row>
        <row r="15">
          <cell r="C15">
            <v>18.5</v>
          </cell>
        </row>
        <row r="16">
          <cell r="C16">
            <v>13.849999999999998</v>
          </cell>
        </row>
        <row r="17">
          <cell r="C17">
            <v>11282.169999999989</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
  <sheetViews>
    <sheetView tabSelected="1" workbookViewId="0">
      <selection activeCell="G38" sqref="G38"/>
    </sheetView>
  </sheetViews>
  <sheetFormatPr baseColWidth="10" defaultColWidth="11.42578125" defaultRowHeight="15" x14ac:dyDescent="0.25"/>
  <sheetData/>
  <pageMargins left="0.70866141732283472" right="0.70866141732283472" top="0.74803149606299213" bottom="0.74803149606299213"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13" sqref="J13"/>
    </sheetView>
  </sheetViews>
  <sheetFormatPr baseColWidth="10" defaultColWidth="11.42578125" defaultRowHeight="15" x14ac:dyDescent="0.25"/>
  <cols>
    <col min="1" max="1" width="14.42578125" customWidth="1"/>
    <col min="2" max="2" width="9.28515625" customWidth="1"/>
    <col min="3" max="3" width="7.140625" bestFit="1" customWidth="1"/>
    <col min="4" max="4" width="10.42578125" bestFit="1" customWidth="1"/>
    <col min="5" max="5" width="10.28515625" customWidth="1"/>
    <col min="6" max="6" width="5.7109375" customWidth="1"/>
    <col min="7" max="7" width="5.85546875" bestFit="1" customWidth="1"/>
    <col min="8" max="8" width="10.28515625" customWidth="1"/>
    <col min="9" max="9" width="10.42578125" bestFit="1" customWidth="1"/>
    <col min="10" max="10" width="8.42578125" bestFit="1" customWidth="1"/>
    <col min="11" max="11" width="10.42578125" bestFit="1" customWidth="1"/>
  </cols>
  <sheetData>
    <row r="1" spans="1:11" ht="15.75" thickBot="1" x14ac:dyDescent="0.3">
      <c r="A1" s="241" t="s">
        <v>223</v>
      </c>
    </row>
    <row r="2" spans="1:11" ht="35.25" customHeight="1" x14ac:dyDescent="0.25">
      <c r="A2" s="349" t="s">
        <v>114</v>
      </c>
      <c r="B2" s="351" t="s">
        <v>224</v>
      </c>
      <c r="C2" s="351"/>
      <c r="D2" s="351"/>
      <c r="E2" s="351"/>
      <c r="F2" s="351"/>
      <c r="G2" s="351"/>
      <c r="H2" s="351"/>
      <c r="I2" s="351"/>
      <c r="J2" s="352"/>
      <c r="K2" s="353" t="s">
        <v>69</v>
      </c>
    </row>
    <row r="3" spans="1:11" ht="136.5" customHeight="1" x14ac:dyDescent="0.25">
      <c r="A3" s="350"/>
      <c r="B3" s="242" t="s">
        <v>135</v>
      </c>
      <c r="C3" s="242" t="s">
        <v>225</v>
      </c>
      <c r="D3" s="242" t="s">
        <v>226</v>
      </c>
      <c r="E3" s="242" t="s">
        <v>137</v>
      </c>
      <c r="F3" s="242" t="s">
        <v>138</v>
      </c>
      <c r="G3" s="242" t="s">
        <v>199</v>
      </c>
      <c r="H3" s="242" t="s">
        <v>227</v>
      </c>
      <c r="I3" s="242" t="s">
        <v>228</v>
      </c>
      <c r="J3" s="242" t="s">
        <v>155</v>
      </c>
      <c r="K3" s="354"/>
    </row>
    <row r="4" spans="1:11" ht="23.25" customHeight="1" x14ac:dyDescent="0.25">
      <c r="A4" s="19"/>
      <c r="B4" s="2"/>
      <c r="C4" s="2"/>
      <c r="D4" s="2"/>
      <c r="E4" s="2"/>
      <c r="F4" s="2"/>
      <c r="G4" s="2"/>
      <c r="H4" s="2"/>
      <c r="I4" s="2"/>
      <c r="J4" s="2"/>
      <c r="K4" s="17"/>
    </row>
    <row r="5" spans="1:11" ht="23.25" customHeight="1" x14ac:dyDescent="0.25">
      <c r="A5" s="19" t="s">
        <v>73</v>
      </c>
      <c r="B5" s="243">
        <v>1.7</v>
      </c>
      <c r="C5" s="243"/>
      <c r="D5" s="243">
        <v>132.55000000000001</v>
      </c>
      <c r="E5" s="243">
        <v>99.48</v>
      </c>
      <c r="F5" s="243"/>
      <c r="G5" s="243">
        <v>0.5</v>
      </c>
      <c r="H5" s="243">
        <v>44.76</v>
      </c>
      <c r="I5" s="243">
        <v>279.70999999999998</v>
      </c>
      <c r="J5" s="243"/>
      <c r="K5" s="18">
        <f>SUM(B5:J5)</f>
        <v>558.70000000000005</v>
      </c>
    </row>
    <row r="6" spans="1:11" ht="23.25" customHeight="1" x14ac:dyDescent="0.25">
      <c r="A6" s="19" t="s">
        <v>74</v>
      </c>
      <c r="B6" s="227">
        <v>177.42</v>
      </c>
      <c r="C6" s="227">
        <v>14.35</v>
      </c>
      <c r="D6" s="227">
        <v>936.49</v>
      </c>
      <c r="E6" s="227">
        <v>1599.58</v>
      </c>
      <c r="F6" s="227">
        <v>1</v>
      </c>
      <c r="G6" s="227">
        <v>0.91</v>
      </c>
      <c r="H6" s="227">
        <v>1521.9</v>
      </c>
      <c r="I6" s="227">
        <v>4110.25</v>
      </c>
      <c r="J6" s="227">
        <v>173.11</v>
      </c>
      <c r="K6" s="18">
        <f>SUM(B6:J6)</f>
        <v>8535.01</v>
      </c>
    </row>
    <row r="7" spans="1:11" ht="23.25" customHeight="1" x14ac:dyDescent="0.25">
      <c r="A7" s="19"/>
      <c r="B7" s="227"/>
      <c r="C7" s="227"/>
      <c r="D7" s="227"/>
      <c r="E7" s="227"/>
      <c r="F7" s="227"/>
      <c r="G7" s="227"/>
      <c r="H7" s="227"/>
      <c r="I7" s="227"/>
      <c r="J7" s="227"/>
      <c r="K7" s="18"/>
    </row>
    <row r="8" spans="1:11" ht="23.25" customHeight="1" thickBot="1" x14ac:dyDescent="0.3">
      <c r="A8" s="244" t="s">
        <v>69</v>
      </c>
      <c r="B8" s="102">
        <f t="shared" ref="B8:J8" si="0">SUM(B5:B7)</f>
        <v>179.11999999999998</v>
      </c>
      <c r="C8" s="102">
        <f t="shared" si="0"/>
        <v>14.35</v>
      </c>
      <c r="D8" s="102">
        <f t="shared" si="0"/>
        <v>1069.04</v>
      </c>
      <c r="E8" s="102">
        <f t="shared" si="0"/>
        <v>1699.06</v>
      </c>
      <c r="F8" s="102">
        <f t="shared" si="0"/>
        <v>1</v>
      </c>
      <c r="G8" s="102">
        <f t="shared" si="0"/>
        <v>1.4100000000000001</v>
      </c>
      <c r="H8" s="102">
        <f t="shared" si="0"/>
        <v>1566.66</v>
      </c>
      <c r="I8" s="102">
        <f t="shared" si="0"/>
        <v>4389.96</v>
      </c>
      <c r="J8" s="102">
        <f t="shared" si="0"/>
        <v>173.11</v>
      </c>
      <c r="K8" s="140">
        <f>SUM(B8:J8)</f>
        <v>9093.7099999999991</v>
      </c>
    </row>
    <row r="9" spans="1:11" ht="23.25" customHeight="1" x14ac:dyDescent="0.25"/>
    <row r="10" spans="1:11" ht="23.25" customHeight="1" x14ac:dyDescent="0.25"/>
    <row r="11" spans="1:11" ht="23.25" customHeight="1" x14ac:dyDescent="0.25"/>
    <row r="12" spans="1:11" ht="23.25" customHeight="1" x14ac:dyDescent="0.25"/>
    <row r="13" spans="1:11" ht="23.25" customHeight="1" x14ac:dyDescent="0.25"/>
    <row r="14" spans="1:11" ht="23.25" customHeight="1" x14ac:dyDescent="0.25">
      <c r="A14" s="355"/>
      <c r="B14" s="355"/>
      <c r="C14" s="355"/>
      <c r="D14" s="355"/>
      <c r="E14" s="355"/>
      <c r="F14" s="355"/>
      <c r="G14" s="355"/>
      <c r="H14" s="355"/>
      <c r="I14" s="355"/>
      <c r="J14" s="355"/>
      <c r="K14" s="355"/>
    </row>
    <row r="15" spans="1:11" ht="23.25" customHeight="1" x14ac:dyDescent="0.25">
      <c r="A15" s="355"/>
      <c r="B15" s="355"/>
      <c r="C15" s="355"/>
      <c r="D15" s="355"/>
      <c r="E15" s="355"/>
      <c r="F15" s="355"/>
      <c r="G15" s="355"/>
      <c r="H15" s="355"/>
      <c r="I15" s="355"/>
      <c r="J15" s="355"/>
      <c r="K15" s="355"/>
    </row>
    <row r="16" spans="1:11" ht="23.25" customHeight="1" x14ac:dyDescent="0.25">
      <c r="A16" s="355"/>
      <c r="B16" s="355"/>
      <c r="C16" s="355"/>
      <c r="D16" s="355"/>
      <c r="E16" s="355"/>
      <c r="F16" s="355"/>
      <c r="G16" s="355"/>
      <c r="H16" s="355"/>
      <c r="I16" s="355"/>
      <c r="J16" s="355"/>
      <c r="K16" s="355"/>
    </row>
    <row r="17" ht="23.25" customHeight="1" x14ac:dyDescent="0.25"/>
    <row r="18" ht="23.25" customHeight="1" x14ac:dyDescent="0.25"/>
    <row r="19" ht="23.25" customHeight="1" x14ac:dyDescent="0.25"/>
  </sheetData>
  <mergeCells count="4">
    <mergeCell ref="A2:A3"/>
    <mergeCell ref="B2:J2"/>
    <mergeCell ref="K2:K3"/>
    <mergeCell ref="A14:K16"/>
  </mergeCells>
  <printOptions horizontalCentered="1"/>
  <pageMargins left="0.31496062992125984" right="0.31496062992125984" top="1.9291338582677167" bottom="0.74803149606299213" header="0.70866141732283472" footer="0.70866141732283472"/>
  <pageSetup orientation="landscape" r:id="rId1"/>
  <headerFooter>
    <oddHeader>&amp;L&amp;G&amp;C&amp;"Verdana,Negrita"&amp;12CATASTRO NACIONAL DE VIDES PARA PISCO (has)&amp;R&amp;"Verdana,Normal"CUADRO N° 8</oddHeader>
    <oddFooter>&amp;R&amp;F</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I6" sqref="I6"/>
    </sheetView>
  </sheetViews>
  <sheetFormatPr baseColWidth="10" defaultColWidth="11.42578125" defaultRowHeight="15" x14ac:dyDescent="0.25"/>
  <cols>
    <col min="1" max="1" width="35.5703125" customWidth="1"/>
    <col min="2" max="2" width="16.42578125" customWidth="1"/>
    <col min="3" max="3" width="19.140625" customWidth="1"/>
    <col min="4" max="4" width="14" customWidth="1"/>
  </cols>
  <sheetData>
    <row r="1" spans="1:4" ht="15.75" thickBot="1" x14ac:dyDescent="0.3">
      <c r="A1" s="241" t="s">
        <v>229</v>
      </c>
    </row>
    <row r="2" spans="1:4" x14ac:dyDescent="0.25">
      <c r="A2" s="356" t="s">
        <v>114</v>
      </c>
      <c r="B2" s="358" t="s">
        <v>230</v>
      </c>
      <c r="C2" s="358"/>
      <c r="D2" s="359" t="s">
        <v>69</v>
      </c>
    </row>
    <row r="3" spans="1:4" ht="42.75" customHeight="1" x14ac:dyDescent="0.25">
      <c r="A3" s="357"/>
      <c r="B3" s="245" t="s">
        <v>231</v>
      </c>
      <c r="C3" s="245" t="s">
        <v>232</v>
      </c>
      <c r="D3" s="360"/>
    </row>
    <row r="4" spans="1:4" ht="23.25" customHeight="1" x14ac:dyDescent="0.25">
      <c r="A4" s="189" t="s">
        <v>70</v>
      </c>
      <c r="B4" s="246"/>
      <c r="C4" s="246">
        <v>4</v>
      </c>
      <c r="D4" s="247">
        <f t="shared" ref="D4:D19" si="0">SUM(B4:C4)</f>
        <v>4</v>
      </c>
    </row>
    <row r="5" spans="1:4" ht="23.25" customHeight="1" x14ac:dyDescent="0.25">
      <c r="A5" s="248" t="s">
        <v>71</v>
      </c>
      <c r="B5" s="246"/>
      <c r="C5" s="246">
        <v>4</v>
      </c>
      <c r="D5" s="247">
        <f t="shared" si="0"/>
        <v>4</v>
      </c>
    </row>
    <row r="6" spans="1:4" ht="23.25" customHeight="1" x14ac:dyDescent="0.25">
      <c r="A6" s="189" t="s">
        <v>72</v>
      </c>
      <c r="B6" s="246"/>
      <c r="C6" s="246">
        <v>16</v>
      </c>
      <c r="D6" s="247">
        <f t="shared" si="0"/>
        <v>16</v>
      </c>
    </row>
    <row r="7" spans="1:4" ht="23.25" customHeight="1" x14ac:dyDescent="0.25">
      <c r="A7" s="189" t="s">
        <v>73</v>
      </c>
      <c r="B7" s="249">
        <v>153</v>
      </c>
      <c r="C7" s="249">
        <v>19</v>
      </c>
      <c r="D7" s="250">
        <f t="shared" si="0"/>
        <v>172</v>
      </c>
    </row>
    <row r="8" spans="1:4" ht="23.25" customHeight="1" x14ac:dyDescent="0.25">
      <c r="A8" s="189" t="s">
        <v>74</v>
      </c>
      <c r="B8" s="249">
        <v>2128</v>
      </c>
      <c r="C8" s="249">
        <v>203</v>
      </c>
      <c r="D8" s="250">
        <f>SUM(B8:C8)</f>
        <v>2331</v>
      </c>
    </row>
    <row r="9" spans="1:4" ht="23.25" customHeight="1" x14ac:dyDescent="0.25">
      <c r="A9" s="189" t="s">
        <v>75</v>
      </c>
      <c r="B9" s="246"/>
      <c r="C9" s="246">
        <v>314</v>
      </c>
      <c r="D9" s="251">
        <f>SUM(B9:C9)</f>
        <v>314</v>
      </c>
    </row>
    <row r="10" spans="1:4" ht="23.25" customHeight="1" x14ac:dyDescent="0.25">
      <c r="A10" s="189" t="s">
        <v>76</v>
      </c>
      <c r="B10" s="246"/>
      <c r="C10" s="246">
        <v>1948</v>
      </c>
      <c r="D10" s="251">
        <f t="shared" ref="D10:D18" si="1">SUM(B10:C10)</f>
        <v>1948</v>
      </c>
    </row>
    <row r="11" spans="1:4" ht="23.25" customHeight="1" x14ac:dyDescent="0.25">
      <c r="A11" s="189" t="s">
        <v>77</v>
      </c>
      <c r="B11" s="246"/>
      <c r="C11" s="246">
        <v>4304</v>
      </c>
      <c r="D11" s="251">
        <f t="shared" si="1"/>
        <v>4304</v>
      </c>
    </row>
    <row r="12" spans="1:4" ht="23.25" customHeight="1" x14ac:dyDescent="0.25">
      <c r="A12" s="189" t="s">
        <v>78</v>
      </c>
      <c r="B12" s="246"/>
      <c r="C12" s="246">
        <v>4980</v>
      </c>
      <c r="D12" s="251">
        <f t="shared" si="1"/>
        <v>4980</v>
      </c>
    </row>
    <row r="13" spans="1:4" ht="23.25" customHeight="1" x14ac:dyDescent="0.25">
      <c r="A13" s="189" t="s">
        <v>79</v>
      </c>
      <c r="B13" s="246"/>
      <c r="C13" s="246">
        <v>662</v>
      </c>
      <c r="D13" s="251">
        <f t="shared" si="1"/>
        <v>662</v>
      </c>
    </row>
    <row r="14" spans="1:4" ht="23.25" customHeight="1" x14ac:dyDescent="0.25">
      <c r="A14" s="189" t="s">
        <v>80</v>
      </c>
      <c r="B14" s="246"/>
      <c r="C14" s="246">
        <v>43</v>
      </c>
      <c r="D14" s="251">
        <f t="shared" si="1"/>
        <v>43</v>
      </c>
    </row>
    <row r="15" spans="1:4" ht="23.25" customHeight="1" x14ac:dyDescent="0.25">
      <c r="A15" s="189" t="s">
        <v>81</v>
      </c>
      <c r="B15" s="246"/>
      <c r="C15" s="246">
        <v>3</v>
      </c>
      <c r="D15" s="251">
        <f t="shared" si="1"/>
        <v>3</v>
      </c>
    </row>
    <row r="16" spans="1:4" ht="23.25" customHeight="1" x14ac:dyDescent="0.25">
      <c r="A16" s="189" t="s">
        <v>82</v>
      </c>
      <c r="B16" s="246"/>
      <c r="C16" s="246">
        <v>15</v>
      </c>
      <c r="D16" s="251">
        <f t="shared" si="1"/>
        <v>15</v>
      </c>
    </row>
    <row r="17" spans="1:4" ht="23.25" customHeight="1" x14ac:dyDescent="0.25">
      <c r="A17" s="189" t="s">
        <v>83</v>
      </c>
      <c r="B17" s="246"/>
      <c r="C17" s="246">
        <v>1</v>
      </c>
      <c r="D17" s="251">
        <f t="shared" si="1"/>
        <v>1</v>
      </c>
    </row>
    <row r="18" spans="1:4" ht="23.25" customHeight="1" x14ac:dyDescent="0.25">
      <c r="A18" s="189" t="s">
        <v>84</v>
      </c>
      <c r="B18" s="246"/>
      <c r="C18" s="246">
        <v>411</v>
      </c>
      <c r="D18" s="251">
        <f t="shared" si="1"/>
        <v>411</v>
      </c>
    </row>
    <row r="19" spans="1:4" ht="23.25" customHeight="1" thickBot="1" x14ac:dyDescent="0.3">
      <c r="A19" s="193" t="s">
        <v>69</v>
      </c>
      <c r="B19" s="252">
        <f>SUM(B4:B18)</f>
        <v>2281</v>
      </c>
      <c r="C19" s="252">
        <f>SUM(C4:C18)</f>
        <v>12927</v>
      </c>
      <c r="D19" s="253">
        <f t="shared" si="0"/>
        <v>15208</v>
      </c>
    </row>
  </sheetData>
  <mergeCells count="3">
    <mergeCell ref="A2:A3"/>
    <mergeCell ref="B2:C2"/>
    <mergeCell ref="D2:D3"/>
  </mergeCells>
  <printOptions horizontalCentered="1"/>
  <pageMargins left="0.70866141732283472" right="0.70866141732283472" top="1.7322834645669292" bottom="0.74803149606299213" header="0.70866141732283472" footer="0.31496062992125984"/>
  <pageSetup orientation="landscape" r:id="rId1"/>
  <headerFooter>
    <oddHeader>&amp;L&amp;G&amp;C&amp;"Verdana,Negrita"&amp;12
DISTRIBUCIÓN NACIONAL DEL NUMERO DE PROPIEDADES CON PLANTACIONES 
DE VIDES  PISQUERAS Y PARA VINIFICACIÓN &amp;R&amp;"Verdana,Normal"CUADRO N° 10</oddHeader>
    <oddFooter>&amp;R&amp;F</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21" sqref="D21"/>
    </sheetView>
  </sheetViews>
  <sheetFormatPr baseColWidth="10" defaultColWidth="11.42578125" defaultRowHeight="15" x14ac:dyDescent="0.25"/>
  <cols>
    <col min="1" max="1" width="16.5703125" customWidth="1"/>
    <col min="2" max="2" width="19.42578125" customWidth="1"/>
    <col min="3" max="3" width="17.140625" bestFit="1" customWidth="1"/>
    <col min="4" max="4" width="13.5703125" customWidth="1"/>
  </cols>
  <sheetData>
    <row r="1" spans="1:7" ht="15.75" thickBot="1" x14ac:dyDescent="0.3">
      <c r="A1" s="3" t="s">
        <v>233</v>
      </c>
      <c r="B1" s="3"/>
      <c r="C1" s="3"/>
      <c r="D1" s="3"/>
      <c r="E1" s="3"/>
      <c r="F1" s="3"/>
      <c r="G1" s="3"/>
    </row>
    <row r="2" spans="1:7" x14ac:dyDescent="0.25">
      <c r="A2" s="365" t="s">
        <v>234</v>
      </c>
      <c r="B2" s="373" t="s">
        <v>235</v>
      </c>
      <c r="C2" s="373"/>
      <c r="D2" s="369" t="s">
        <v>69</v>
      </c>
    </row>
    <row r="3" spans="1:7" x14ac:dyDescent="0.25">
      <c r="A3" s="366"/>
      <c r="B3" s="254" t="s">
        <v>236</v>
      </c>
      <c r="C3" s="254" t="s">
        <v>237</v>
      </c>
      <c r="D3" s="370"/>
    </row>
    <row r="4" spans="1:7" x14ac:dyDescent="0.25">
      <c r="A4" s="19" t="s">
        <v>238</v>
      </c>
      <c r="B4" s="15"/>
      <c r="C4" s="15">
        <v>15</v>
      </c>
      <c r="D4" s="20">
        <f>SUM(B4:C4)</f>
        <v>15</v>
      </c>
    </row>
    <row r="5" spans="1:7" ht="15.75" thickBot="1" x14ac:dyDescent="0.3">
      <c r="A5" s="159" t="s">
        <v>239</v>
      </c>
      <c r="B5" s="160">
        <f>SUM(B4:B4)</f>
        <v>0</v>
      </c>
      <c r="C5" s="160">
        <f>SUM(C4:C4)</f>
        <v>15</v>
      </c>
      <c r="D5" s="161">
        <f>SUM(B5:C5)</f>
        <v>15</v>
      </c>
    </row>
    <row r="6" spans="1:7" ht="15.75" thickBot="1" x14ac:dyDescent="0.3"/>
    <row r="7" spans="1:7" x14ac:dyDescent="0.25">
      <c r="A7" s="365" t="s">
        <v>234</v>
      </c>
      <c r="B7" s="373" t="s">
        <v>240</v>
      </c>
      <c r="C7" s="373"/>
      <c r="D7" s="369" t="s">
        <v>69</v>
      </c>
    </row>
    <row r="8" spans="1:7" x14ac:dyDescent="0.25">
      <c r="A8" s="366"/>
      <c r="B8" s="374" t="s">
        <v>241</v>
      </c>
      <c r="C8" s="375"/>
      <c r="D8" s="370"/>
    </row>
    <row r="9" spans="1:7" x14ac:dyDescent="0.25">
      <c r="A9" s="19" t="s">
        <v>238</v>
      </c>
      <c r="B9" s="361">
        <v>4</v>
      </c>
      <c r="C9" s="362"/>
      <c r="D9" s="20">
        <f>SUM(B9)</f>
        <v>4</v>
      </c>
    </row>
    <row r="10" spans="1:7" ht="15.75" thickBot="1" x14ac:dyDescent="0.3">
      <c r="A10" s="159" t="s">
        <v>239</v>
      </c>
      <c r="B10" s="363">
        <f>SUM(B9:B9)</f>
        <v>4</v>
      </c>
      <c r="C10" s="364"/>
      <c r="D10" s="161">
        <f>SUM(B10)</f>
        <v>4</v>
      </c>
    </row>
    <row r="11" spans="1:7" ht="15.75" thickBot="1" x14ac:dyDescent="0.3"/>
    <row r="12" spans="1:7" x14ac:dyDescent="0.25">
      <c r="A12" s="365" t="s">
        <v>234</v>
      </c>
      <c r="B12" s="367" t="s">
        <v>167</v>
      </c>
      <c r="C12" s="368"/>
      <c r="D12" s="369" t="s">
        <v>69</v>
      </c>
    </row>
    <row r="13" spans="1:7" x14ac:dyDescent="0.25">
      <c r="A13" s="366"/>
      <c r="B13" s="371" t="s">
        <v>242</v>
      </c>
      <c r="C13" s="372"/>
      <c r="D13" s="370"/>
    </row>
    <row r="14" spans="1:7" x14ac:dyDescent="0.25">
      <c r="A14" s="19" t="s">
        <v>238</v>
      </c>
      <c r="B14" s="361">
        <v>15</v>
      </c>
      <c r="C14" s="362"/>
      <c r="D14" s="20">
        <f>SUM(B14:B14)</f>
        <v>15</v>
      </c>
    </row>
    <row r="15" spans="1:7" ht="15.75" thickBot="1" x14ac:dyDescent="0.3">
      <c r="A15" s="291" t="s">
        <v>239</v>
      </c>
      <c r="B15" s="363">
        <f>SUM(B14:B14)</f>
        <v>15</v>
      </c>
      <c r="C15" s="364"/>
      <c r="D15" s="161">
        <f>SUM(B15:B15)</f>
        <v>15</v>
      </c>
    </row>
  </sheetData>
  <mergeCells count="15">
    <mergeCell ref="D12:D13"/>
    <mergeCell ref="B13:C13"/>
    <mergeCell ref="A2:A3"/>
    <mergeCell ref="B2:C2"/>
    <mergeCell ref="D2:D3"/>
    <mergeCell ref="A7:A8"/>
    <mergeCell ref="B7:C7"/>
    <mergeCell ref="D7:D8"/>
    <mergeCell ref="B8:C8"/>
    <mergeCell ref="B14:C14"/>
    <mergeCell ref="B15:C15"/>
    <mergeCell ref="B9:C9"/>
    <mergeCell ref="B10:C10"/>
    <mergeCell ref="A12:A13"/>
    <mergeCell ref="B12:C12"/>
  </mergeCells>
  <printOptions horizontalCentered="1"/>
  <pageMargins left="0.70866141732283472" right="0.70866141732283472" top="1.9291338582677167" bottom="0.74803149606299213" header="0.31496062992125984" footer="0.31496062992125984"/>
  <pageSetup orientation="landscape" r:id="rId1"/>
  <headerFooter>
    <oddHeader xml:space="preserve">&amp;L&amp;G&amp;C&amp;"Verdana,Negrita"&amp;12CATASTRO DE VIDES
REGIÓN DE ARICA Y PARINACOTA
SUPERFICIE COMUNAL (has), NUMERO DE PROPIEDADES
SUPERFICIE CEPAJES PARA VINIFICACION (has)&amp;RCUADRO N° 11 </oddHeader>
    <oddFooter>&amp;R&amp;F</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workbookViewId="0">
      <selection activeCell="I24" sqref="I24"/>
    </sheetView>
  </sheetViews>
  <sheetFormatPr baseColWidth="10" defaultColWidth="11.42578125" defaultRowHeight="15" x14ac:dyDescent="0.25"/>
  <cols>
    <col min="1" max="1" width="16.5703125" customWidth="1"/>
    <col min="2" max="2" width="19.42578125" bestFit="1" customWidth="1"/>
    <col min="3" max="3" width="19.42578125" customWidth="1"/>
    <col min="4" max="4" width="17.140625" bestFit="1" customWidth="1"/>
    <col min="5" max="5" width="13.5703125" customWidth="1"/>
    <col min="6" max="6" width="9.7109375" customWidth="1"/>
    <col min="7" max="7" width="9.28515625" customWidth="1"/>
    <col min="8" max="8" width="9" customWidth="1"/>
  </cols>
  <sheetData>
    <row r="1" spans="1:9" ht="15.75" thickBot="1" x14ac:dyDescent="0.3">
      <c r="A1" s="56" t="s">
        <v>243</v>
      </c>
      <c r="B1" s="3"/>
      <c r="C1" s="3"/>
      <c r="D1" s="3"/>
      <c r="E1" s="3"/>
      <c r="F1" s="3"/>
      <c r="G1" s="3"/>
      <c r="H1" s="3"/>
      <c r="I1" s="3"/>
    </row>
    <row r="2" spans="1:9" x14ac:dyDescent="0.25">
      <c r="A2" s="365" t="s">
        <v>234</v>
      </c>
      <c r="B2" s="385" t="s">
        <v>235</v>
      </c>
      <c r="C2" s="386"/>
      <c r="D2" s="388"/>
    </row>
    <row r="3" spans="1:9" x14ac:dyDescent="0.25">
      <c r="A3" s="366"/>
      <c r="B3" s="254" t="s">
        <v>236</v>
      </c>
      <c r="C3" s="254" t="s">
        <v>237</v>
      </c>
      <c r="D3" s="292" t="s">
        <v>69</v>
      </c>
    </row>
    <row r="4" spans="1:9" x14ac:dyDescent="0.25">
      <c r="A4" s="19" t="s">
        <v>244</v>
      </c>
      <c r="B4" s="15"/>
      <c r="C4" s="15">
        <v>0.12000000000000001</v>
      </c>
      <c r="D4" s="20">
        <f>SUM(B4:C4)</f>
        <v>0.12000000000000001</v>
      </c>
    </row>
    <row r="5" spans="1:9" x14ac:dyDescent="0.25">
      <c r="A5" s="19" t="s">
        <v>245</v>
      </c>
      <c r="B5" s="15">
        <v>1.9</v>
      </c>
      <c r="C5" s="15">
        <v>1.93</v>
      </c>
      <c r="D5" s="20">
        <f>SUM(B5:C5)</f>
        <v>3.83</v>
      </c>
    </row>
    <row r="6" spans="1:9" ht="15.75" thickBot="1" x14ac:dyDescent="0.3">
      <c r="A6" s="159" t="s">
        <v>239</v>
      </c>
      <c r="B6" s="160">
        <f>SUM(B4:B5)</f>
        <v>1.9</v>
      </c>
      <c r="C6" s="160">
        <f>SUM(C4:C5)</f>
        <v>2.0499999999999998</v>
      </c>
      <c r="D6" s="161">
        <f>SUM(B6:C6)</f>
        <v>3.9499999999999997</v>
      </c>
    </row>
    <row r="7" spans="1:9" ht="15.75" thickBot="1" x14ac:dyDescent="0.3"/>
    <row r="8" spans="1:9" x14ac:dyDescent="0.25">
      <c r="A8" s="365" t="s">
        <v>234</v>
      </c>
      <c r="B8" s="385" t="s">
        <v>240</v>
      </c>
      <c r="C8" s="386"/>
      <c r="D8" s="378" t="s">
        <v>69</v>
      </c>
    </row>
    <row r="9" spans="1:9" x14ac:dyDescent="0.25">
      <c r="A9" s="366"/>
      <c r="B9" s="374" t="s">
        <v>241</v>
      </c>
      <c r="C9" s="375"/>
      <c r="D9" s="379"/>
    </row>
    <row r="10" spans="1:9" x14ac:dyDescent="0.25">
      <c r="A10" s="255" t="s">
        <v>244</v>
      </c>
      <c r="B10" s="387">
        <v>1</v>
      </c>
      <c r="C10" s="362"/>
      <c r="D10" s="20">
        <f>SUM(B10:C10)</f>
        <v>1</v>
      </c>
    </row>
    <row r="11" spans="1:9" x14ac:dyDescent="0.25">
      <c r="A11" s="19" t="s">
        <v>245</v>
      </c>
      <c r="B11" s="361">
        <v>3</v>
      </c>
      <c r="C11" s="362"/>
      <c r="D11" s="20">
        <f>SUM(B11:C11)</f>
        <v>3</v>
      </c>
    </row>
    <row r="12" spans="1:9" ht="15.75" thickBot="1" x14ac:dyDescent="0.3">
      <c r="A12" s="159" t="s">
        <v>239</v>
      </c>
      <c r="B12" s="363">
        <f>SUM(B10:B11)</f>
        <v>4</v>
      </c>
      <c r="C12" s="364"/>
      <c r="D12" s="161">
        <f>SUM(B12:C12)</f>
        <v>4</v>
      </c>
    </row>
    <row r="13" spans="1:9" ht="15.75" thickBot="1" x14ac:dyDescent="0.3"/>
    <row r="14" spans="1:9" x14ac:dyDescent="0.25">
      <c r="A14" s="365" t="s">
        <v>234</v>
      </c>
      <c r="B14" s="380" t="s">
        <v>115</v>
      </c>
      <c r="C14" s="381"/>
      <c r="D14" s="382"/>
      <c r="E14" s="383" t="s">
        <v>69</v>
      </c>
    </row>
    <row r="15" spans="1:9" x14ac:dyDescent="0.25">
      <c r="A15" s="366"/>
      <c r="B15" s="149" t="s">
        <v>246</v>
      </c>
      <c r="C15" s="149" t="s">
        <v>247</v>
      </c>
      <c r="D15" s="149" t="s">
        <v>248</v>
      </c>
      <c r="E15" s="384"/>
    </row>
    <row r="16" spans="1:9" x14ac:dyDescent="0.25">
      <c r="A16" s="19" t="s">
        <v>244</v>
      </c>
      <c r="B16" s="15"/>
      <c r="C16" s="15"/>
      <c r="D16" s="15"/>
      <c r="E16" s="20">
        <f>SUM(B16:D16)</f>
        <v>0</v>
      </c>
    </row>
    <row r="17" spans="1:29" x14ac:dyDescent="0.25">
      <c r="A17" s="19" t="s">
        <v>245</v>
      </c>
      <c r="B17" s="15">
        <v>0.3</v>
      </c>
      <c r="C17" s="15">
        <v>1.3</v>
      </c>
      <c r="D17" s="15">
        <v>0.3</v>
      </c>
      <c r="E17" s="20">
        <f>SUM(B17:D17)</f>
        <v>1.9000000000000001</v>
      </c>
    </row>
    <row r="18" spans="1:29" ht="15.75" thickBot="1" x14ac:dyDescent="0.3">
      <c r="A18" s="291" t="s">
        <v>239</v>
      </c>
      <c r="B18" s="160">
        <f>SUM(B16:B17)</f>
        <v>0.3</v>
      </c>
      <c r="C18" s="160">
        <f>SUM(C16:C17)</f>
        <v>1.3</v>
      </c>
      <c r="D18" s="160">
        <f>SUM(D16:D17)</f>
        <v>0.3</v>
      </c>
      <c r="E18" s="161">
        <f>SUM(B18:D18)</f>
        <v>1.9000000000000001</v>
      </c>
    </row>
    <row r="19" spans="1:29" ht="15.75" thickBot="1" x14ac:dyDescent="0.3"/>
    <row r="20" spans="1:29" x14ac:dyDescent="0.25">
      <c r="A20" s="365" t="s">
        <v>234</v>
      </c>
      <c r="B20" s="385" t="s">
        <v>167</v>
      </c>
      <c r="C20" s="386"/>
      <c r="D20" s="386"/>
      <c r="E20" s="386"/>
      <c r="F20" s="386"/>
      <c r="G20" s="386"/>
      <c r="H20" s="376" t="s">
        <v>69</v>
      </c>
    </row>
    <row r="21" spans="1:29" x14ac:dyDescent="0.25">
      <c r="A21" s="366"/>
      <c r="B21" s="149" t="s">
        <v>249</v>
      </c>
      <c r="C21" s="149" t="s">
        <v>250</v>
      </c>
      <c r="D21" s="149" t="s">
        <v>251</v>
      </c>
      <c r="E21" s="293" t="s">
        <v>252</v>
      </c>
      <c r="F21" s="293" t="s">
        <v>242</v>
      </c>
      <c r="G21" s="294" t="s">
        <v>253</v>
      </c>
      <c r="H21" s="377"/>
    </row>
    <row r="22" spans="1:29" x14ac:dyDescent="0.25">
      <c r="A22" s="19" t="s">
        <v>244</v>
      </c>
      <c r="B22" s="15">
        <v>0.03</v>
      </c>
      <c r="C22" s="15">
        <v>0.02</v>
      </c>
      <c r="D22" s="15"/>
      <c r="E22" s="174">
        <v>0.03</v>
      </c>
      <c r="F22" s="174"/>
      <c r="G22" s="174">
        <v>0.04</v>
      </c>
      <c r="H22" s="256">
        <f>SUM(B22:G22)</f>
        <v>0.12</v>
      </c>
    </row>
    <row r="23" spans="1:29" x14ac:dyDescent="0.25">
      <c r="A23" s="19" t="s">
        <v>245</v>
      </c>
      <c r="B23" s="15">
        <v>0.25</v>
      </c>
      <c r="C23" s="15"/>
      <c r="D23" s="15">
        <v>0.35</v>
      </c>
      <c r="E23" s="174"/>
      <c r="F23" s="174">
        <v>1.33</v>
      </c>
      <c r="G23" s="174"/>
      <c r="H23" s="256">
        <f>SUM(B23:G23)</f>
        <v>1.9300000000000002</v>
      </c>
    </row>
    <row r="24" spans="1:29" ht="15.75" thickBot="1" x14ac:dyDescent="0.3">
      <c r="A24" s="291" t="s">
        <v>239</v>
      </c>
      <c r="B24" s="160">
        <f t="shared" ref="B24:G24" si="0">SUM(B22:B23)</f>
        <v>0.28000000000000003</v>
      </c>
      <c r="C24" s="160">
        <f t="shared" si="0"/>
        <v>0.02</v>
      </c>
      <c r="D24" s="160">
        <f t="shared" si="0"/>
        <v>0.35</v>
      </c>
      <c r="E24" s="295">
        <f t="shared" si="0"/>
        <v>0.03</v>
      </c>
      <c r="F24" s="295">
        <f t="shared" si="0"/>
        <v>1.33</v>
      </c>
      <c r="G24" s="295">
        <f t="shared" si="0"/>
        <v>0.04</v>
      </c>
      <c r="H24" s="296">
        <f>SUM(B24:G24)</f>
        <v>2.0500000000000003</v>
      </c>
    </row>
    <row r="25" spans="1:29" s="260" customFormat="1" x14ac:dyDescent="0.25">
      <c r="A25" s="257"/>
      <c r="B25" s="257"/>
      <c r="C25" s="258"/>
      <c r="D25" s="258"/>
      <c r="E25"/>
      <c r="F25"/>
      <c r="G25" s="259"/>
      <c r="H25" s="259"/>
      <c r="I25"/>
      <c r="J25"/>
      <c r="K25"/>
      <c r="L25"/>
      <c r="M25"/>
      <c r="N25"/>
      <c r="O25"/>
      <c r="P25"/>
      <c r="Q25"/>
      <c r="R25"/>
      <c r="S25"/>
      <c r="T25"/>
      <c r="U25"/>
      <c r="V25"/>
      <c r="W25"/>
      <c r="X25"/>
      <c r="Y25"/>
      <c r="Z25"/>
      <c r="AA25"/>
      <c r="AB25"/>
      <c r="AC25"/>
    </row>
  </sheetData>
  <mergeCells count="15">
    <mergeCell ref="A2:A3"/>
    <mergeCell ref="B2:D2"/>
    <mergeCell ref="A8:A9"/>
    <mergeCell ref="B8:C8"/>
    <mergeCell ref="B9:C9"/>
    <mergeCell ref="H20:H21"/>
    <mergeCell ref="D8:D9"/>
    <mergeCell ref="B11:C11"/>
    <mergeCell ref="B12:C12"/>
    <mergeCell ref="A14:A15"/>
    <mergeCell ref="B14:D14"/>
    <mergeCell ref="E14:E15"/>
    <mergeCell ref="A20:A21"/>
    <mergeCell ref="B20:G20"/>
    <mergeCell ref="B10:C10"/>
  </mergeCells>
  <printOptions horizontalCentered="1"/>
  <pageMargins left="0.70866141732283472" right="0.70866141732283472" top="1.5354330708661419" bottom="0.55118110236220474" header="0.31496062992125984" footer="0.51181102362204722"/>
  <pageSetup orientation="landscape" r:id="rId1"/>
  <headerFooter>
    <oddHeader xml:space="preserve">&amp;L&amp;G&amp;C&amp;"Verdana,Negrita"&amp;12CATASTRO DE VIDES
REGIÓN DE TARAPACA
SUPERFICIE COMUNAL (has), NÚMERO DE PROPIEDADES
SUPERFICIE CEPAJES BLANCOS Y CEPAJES TINTOS DE VINIFICACION (has)&amp;R&amp;"Verdana,Normal"CUADRO N° 12 </oddHeader>
    <oddFooter>&amp;R&amp;F</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15" sqref="A15:F15"/>
    </sheetView>
  </sheetViews>
  <sheetFormatPr baseColWidth="10" defaultColWidth="11.42578125" defaultRowHeight="15" x14ac:dyDescent="0.25"/>
  <cols>
    <col min="1" max="1" width="16.5703125" customWidth="1"/>
    <col min="2" max="2" width="17.85546875" customWidth="1"/>
    <col min="3" max="3" width="20" customWidth="1"/>
    <col min="4" max="4" width="11.85546875" customWidth="1"/>
    <col min="5" max="5" width="22.42578125" customWidth="1"/>
    <col min="6" max="6" width="18.28515625" bestFit="1" customWidth="1"/>
  </cols>
  <sheetData>
    <row r="1" spans="1:8" ht="15.75" thickBot="1" x14ac:dyDescent="0.3">
      <c r="A1" s="241" t="s">
        <v>254</v>
      </c>
      <c r="B1" s="3"/>
      <c r="C1" s="3"/>
      <c r="D1" s="3"/>
      <c r="E1" s="3"/>
      <c r="F1" s="3"/>
      <c r="G1" s="3"/>
      <c r="H1" s="3"/>
    </row>
    <row r="2" spans="1:8" ht="15.75" customHeight="1" x14ac:dyDescent="0.25">
      <c r="A2" s="365" t="s">
        <v>234</v>
      </c>
      <c r="B2" s="385" t="s">
        <v>235</v>
      </c>
      <c r="C2" s="390"/>
      <c r="D2" s="369" t="s">
        <v>69</v>
      </c>
    </row>
    <row r="3" spans="1:8" ht="27.75" customHeight="1" x14ac:dyDescent="0.25">
      <c r="A3" s="366"/>
      <c r="B3" s="261" t="s">
        <v>236</v>
      </c>
      <c r="C3" s="262" t="s">
        <v>237</v>
      </c>
      <c r="D3" s="370"/>
    </row>
    <row r="4" spans="1:8" ht="22.5" x14ac:dyDescent="0.25">
      <c r="A4" s="263" t="s">
        <v>255</v>
      </c>
      <c r="B4" s="15">
        <v>1.06</v>
      </c>
      <c r="C4" s="204">
        <v>3.910000000000001</v>
      </c>
      <c r="D4" s="20">
        <f>SUM(B4:C4)</f>
        <v>4.9700000000000006</v>
      </c>
    </row>
    <row r="5" spans="1:8" ht="15.75" thickBot="1" x14ac:dyDescent="0.3">
      <c r="A5" s="159" t="s">
        <v>239</v>
      </c>
      <c r="B5" s="160">
        <f>SUM(B4:B4)</f>
        <v>1.06</v>
      </c>
      <c r="C5" s="160">
        <f>SUM(C4:C4)</f>
        <v>3.910000000000001</v>
      </c>
      <c r="D5" s="161">
        <f>SUM(B5:C5)</f>
        <v>4.9700000000000006</v>
      </c>
    </row>
    <row r="6" spans="1:8" ht="15.75" thickBot="1" x14ac:dyDescent="0.3"/>
    <row r="7" spans="1:8" x14ac:dyDescent="0.25">
      <c r="A7" s="365" t="s">
        <v>234</v>
      </c>
      <c r="B7" s="373" t="s">
        <v>240</v>
      </c>
      <c r="C7" s="373"/>
      <c r="D7" s="369" t="s">
        <v>69</v>
      </c>
    </row>
    <row r="8" spans="1:8" x14ac:dyDescent="0.25">
      <c r="A8" s="366"/>
      <c r="B8" s="374" t="s">
        <v>241</v>
      </c>
      <c r="C8" s="375"/>
      <c r="D8" s="370"/>
    </row>
    <row r="9" spans="1:8" ht="22.5" x14ac:dyDescent="0.25">
      <c r="A9" s="264" t="s">
        <v>255</v>
      </c>
      <c r="B9" s="361">
        <v>16</v>
      </c>
      <c r="C9" s="362"/>
      <c r="D9" s="20">
        <f>SUM(B9)</f>
        <v>16</v>
      </c>
    </row>
    <row r="10" spans="1:8" ht="15.75" thickBot="1" x14ac:dyDescent="0.3">
      <c r="A10" s="159" t="s">
        <v>239</v>
      </c>
      <c r="B10" s="363">
        <f>SUM(B9:B9)</f>
        <v>16</v>
      </c>
      <c r="C10" s="364"/>
      <c r="D10" s="161">
        <f>SUM(B10)</f>
        <v>16</v>
      </c>
    </row>
    <row r="11" spans="1:8" ht="15.75" thickBot="1" x14ac:dyDescent="0.3"/>
    <row r="12" spans="1:8" x14ac:dyDescent="0.25">
      <c r="A12" s="365" t="s">
        <v>234</v>
      </c>
      <c r="B12" s="389" t="s">
        <v>115</v>
      </c>
      <c r="C12" s="389"/>
      <c r="D12" s="389"/>
      <c r="E12" s="389"/>
      <c r="F12" s="383" t="s">
        <v>69</v>
      </c>
    </row>
    <row r="13" spans="1:8" ht="43.5" customHeight="1" x14ac:dyDescent="0.25">
      <c r="A13" s="366"/>
      <c r="B13" s="297" t="s">
        <v>256</v>
      </c>
      <c r="C13" s="297" t="s">
        <v>257</v>
      </c>
      <c r="D13" s="297" t="s">
        <v>258</v>
      </c>
      <c r="E13" s="297" t="s">
        <v>259</v>
      </c>
      <c r="F13" s="384"/>
    </row>
    <row r="14" spans="1:8" ht="22.5" x14ac:dyDescent="0.25">
      <c r="A14" s="264" t="s">
        <v>255</v>
      </c>
      <c r="B14" s="204">
        <v>0.31000000000000005</v>
      </c>
      <c r="C14" s="204">
        <v>0.4</v>
      </c>
      <c r="D14" s="204">
        <v>0.1</v>
      </c>
      <c r="E14" s="204">
        <v>0.25</v>
      </c>
      <c r="F14" s="205">
        <f>SUM(B14:E14)</f>
        <v>1.06</v>
      </c>
    </row>
    <row r="15" spans="1:8" ht="15.75" thickBot="1" x14ac:dyDescent="0.3">
      <c r="A15" s="291" t="s">
        <v>239</v>
      </c>
      <c r="B15" s="160">
        <f>SUM(B14:B14)</f>
        <v>0.31000000000000005</v>
      </c>
      <c r="C15" s="160">
        <f>SUM(C14:C14)</f>
        <v>0.4</v>
      </c>
      <c r="D15" s="160">
        <f>SUM(D14:D14)</f>
        <v>0.1</v>
      </c>
      <c r="E15" s="160">
        <f>SUM(E14:E14)</f>
        <v>0.25</v>
      </c>
      <c r="F15" s="161">
        <f>SUM(B15:E15)</f>
        <v>1.06</v>
      </c>
    </row>
    <row r="16" spans="1:8" ht="15.75" thickBot="1" x14ac:dyDescent="0.3"/>
    <row r="17" spans="1:8" x14ac:dyDescent="0.25">
      <c r="A17" s="365" t="s">
        <v>234</v>
      </c>
      <c r="B17" s="385" t="s">
        <v>167</v>
      </c>
      <c r="C17" s="386"/>
      <c r="D17" s="386"/>
      <c r="E17" s="386"/>
      <c r="F17" s="390"/>
      <c r="G17" s="383" t="s">
        <v>69</v>
      </c>
    </row>
    <row r="18" spans="1:8" x14ac:dyDescent="0.25">
      <c r="A18" s="366"/>
      <c r="B18" s="298" t="s">
        <v>260</v>
      </c>
      <c r="C18" s="150" t="s">
        <v>261</v>
      </c>
      <c r="D18" s="150" t="s">
        <v>262</v>
      </c>
      <c r="E18" s="150" t="s">
        <v>263</v>
      </c>
      <c r="F18" s="150" t="s">
        <v>264</v>
      </c>
      <c r="G18" s="384"/>
    </row>
    <row r="19" spans="1:8" ht="22.5" x14ac:dyDescent="0.25">
      <c r="A19" s="264" t="s">
        <v>255</v>
      </c>
      <c r="B19" s="204">
        <v>1.56</v>
      </c>
      <c r="C19" s="204">
        <v>0.38</v>
      </c>
      <c r="D19" s="204">
        <v>0.1</v>
      </c>
      <c r="E19" s="204">
        <v>0.2</v>
      </c>
      <c r="F19" s="204">
        <v>1.6700000000000002</v>
      </c>
      <c r="G19" s="205">
        <f>SUM(B19:F19)</f>
        <v>3.91</v>
      </c>
    </row>
    <row r="20" spans="1:8" ht="15.75" thickBot="1" x14ac:dyDescent="0.3">
      <c r="A20" s="291" t="s">
        <v>239</v>
      </c>
      <c r="B20" s="160">
        <f>SUM(B19:B19)</f>
        <v>1.56</v>
      </c>
      <c r="C20" s="160">
        <f>SUM(C19:C19)</f>
        <v>0.38</v>
      </c>
      <c r="D20" s="160">
        <f>SUM(D19:D19)</f>
        <v>0.1</v>
      </c>
      <c r="E20" s="160">
        <f>SUM(E19:E19)</f>
        <v>0.2</v>
      </c>
      <c r="F20" s="160">
        <f>SUM(F19:F19)</f>
        <v>1.6700000000000002</v>
      </c>
      <c r="G20" s="161">
        <f>SUM(B20:F20)</f>
        <v>3.91</v>
      </c>
      <c r="H20" t="s">
        <v>60</v>
      </c>
    </row>
  </sheetData>
  <mergeCells count="15">
    <mergeCell ref="A2:A3"/>
    <mergeCell ref="B2:C2"/>
    <mergeCell ref="D2:D3"/>
    <mergeCell ref="A7:A8"/>
    <mergeCell ref="B7:C7"/>
    <mergeCell ref="D7:D8"/>
    <mergeCell ref="B8:C8"/>
    <mergeCell ref="G17:G18"/>
    <mergeCell ref="B9:C9"/>
    <mergeCell ref="B10:C10"/>
    <mergeCell ref="A12:A13"/>
    <mergeCell ref="B12:E12"/>
    <mergeCell ref="F12:F13"/>
    <mergeCell ref="A17:A18"/>
    <mergeCell ref="B17:F17"/>
  </mergeCells>
  <printOptions horizontalCentered="1"/>
  <pageMargins left="0.70866141732283472" right="0.70866141732283472" top="1.3385826771653544" bottom="0.35433070866141736" header="0.31496062992125984" footer="0.31496062992125984"/>
  <pageSetup orientation="landscape" r:id="rId1"/>
  <headerFooter>
    <oddHeader>&amp;L&amp;G&amp;C&amp;"Verdana,Negrita"&amp;12CATASTRO DE VIDES
REGION DE ANTOFAGASTA
SUPERFICIE COMUNAL (has), NUMERO DE PROPIEDADES
SUPERFICIE CEPAJES BLANCOS Y CEPAJES TINTOS DE VINIFICACION (has)&amp;R&amp;"Verdana,Normal"CUADRO N° 13</oddHeader>
    <oddFooter>&amp;R&amp;F</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27" sqref="C27"/>
    </sheetView>
  </sheetViews>
  <sheetFormatPr baseColWidth="10" defaultColWidth="11.42578125" defaultRowHeight="30.75" customHeight="1" x14ac:dyDescent="0.2"/>
  <cols>
    <col min="1" max="1" width="21.7109375" style="1" customWidth="1"/>
    <col min="2" max="2" width="14" style="1" customWidth="1"/>
    <col min="3" max="3" width="17.140625" style="1" customWidth="1"/>
    <col min="4" max="4" width="16.85546875" style="1" customWidth="1"/>
    <col min="5" max="5" width="12.5703125" style="1" customWidth="1"/>
    <col min="6" max="6" width="11.42578125" style="1"/>
    <col min="7" max="7" width="17.42578125" style="1" bestFit="1" customWidth="1"/>
    <col min="8" max="16384" width="11.42578125" style="1"/>
  </cols>
  <sheetData>
    <row r="1" spans="1:5" ht="16.5" customHeight="1" thickBot="1" x14ac:dyDescent="0.25">
      <c r="A1" s="6" t="s">
        <v>265</v>
      </c>
      <c r="B1" s="3"/>
      <c r="C1" s="3"/>
      <c r="D1" s="3"/>
    </row>
    <row r="2" spans="1:5" ht="30.75" customHeight="1" x14ac:dyDescent="0.2">
      <c r="A2" s="356" t="s">
        <v>234</v>
      </c>
      <c r="B2" s="391" t="s">
        <v>235</v>
      </c>
      <c r="C2" s="391"/>
      <c r="D2" s="391"/>
      <c r="E2" s="359" t="s">
        <v>69</v>
      </c>
    </row>
    <row r="3" spans="1:5" ht="60" customHeight="1" x14ac:dyDescent="0.2">
      <c r="A3" s="357"/>
      <c r="B3" s="265" t="s">
        <v>67</v>
      </c>
      <c r="C3" s="266" t="s">
        <v>236</v>
      </c>
      <c r="D3" s="266" t="s">
        <v>237</v>
      </c>
      <c r="E3" s="360"/>
    </row>
    <row r="4" spans="1:5" ht="30.75" customHeight="1" x14ac:dyDescent="0.2">
      <c r="A4" s="267" t="s">
        <v>266</v>
      </c>
      <c r="B4" s="268">
        <v>136.52999999999994</v>
      </c>
      <c r="C4" s="268">
        <v>0.5</v>
      </c>
      <c r="D4" s="268">
        <v>1.95</v>
      </c>
      <c r="E4" s="269">
        <f t="shared" ref="E4:E10" si="0">SUM(B4:D4)</f>
        <v>138.97999999999993</v>
      </c>
    </row>
    <row r="5" spans="1:5" ht="30.75" customHeight="1" x14ac:dyDescent="0.2">
      <c r="A5" s="267" t="s">
        <v>267</v>
      </c>
      <c r="B5" s="268">
        <v>250.6</v>
      </c>
      <c r="C5" s="268">
        <v>4.8499999999999996</v>
      </c>
      <c r="D5" s="268">
        <v>8.06</v>
      </c>
      <c r="E5" s="269">
        <f t="shared" si="0"/>
        <v>263.51</v>
      </c>
    </row>
    <row r="6" spans="1:5" ht="30.75" customHeight="1" x14ac:dyDescent="0.2">
      <c r="A6" s="267" t="s">
        <v>268</v>
      </c>
      <c r="B6" s="268"/>
      <c r="C6" s="268">
        <v>3.12</v>
      </c>
      <c r="D6" s="268">
        <v>0.45999999999999996</v>
      </c>
      <c r="E6" s="269">
        <f t="shared" si="0"/>
        <v>3.58</v>
      </c>
    </row>
    <row r="7" spans="1:5" ht="30.75" customHeight="1" x14ac:dyDescent="0.2">
      <c r="A7" s="267" t="s">
        <v>269</v>
      </c>
      <c r="B7" s="268"/>
      <c r="C7" s="268"/>
      <c r="D7" s="268"/>
      <c r="E7" s="269">
        <f t="shared" si="0"/>
        <v>0</v>
      </c>
    </row>
    <row r="8" spans="1:5" ht="30.75" customHeight="1" x14ac:dyDescent="0.2">
      <c r="A8" s="267" t="s">
        <v>270</v>
      </c>
      <c r="B8" s="268">
        <v>31.2</v>
      </c>
      <c r="C8" s="268"/>
      <c r="D8" s="268"/>
      <c r="E8" s="269">
        <f t="shared" si="0"/>
        <v>31.2</v>
      </c>
    </row>
    <row r="9" spans="1:5" ht="30.75" customHeight="1" x14ac:dyDescent="0.2">
      <c r="A9" s="267" t="s">
        <v>271</v>
      </c>
      <c r="B9" s="268">
        <v>140.37</v>
      </c>
      <c r="C9" s="268">
        <v>15.37</v>
      </c>
      <c r="D9" s="268">
        <v>21</v>
      </c>
      <c r="E9" s="269">
        <f t="shared" si="0"/>
        <v>176.74</v>
      </c>
    </row>
    <row r="10" spans="1:5" ht="30.75" customHeight="1" thickBot="1" x14ac:dyDescent="0.25">
      <c r="A10" s="193" t="s">
        <v>239</v>
      </c>
      <c r="B10" s="270">
        <f>SUM(B4:B9)</f>
        <v>558.69999999999993</v>
      </c>
      <c r="C10" s="270">
        <f>SUM(C4:C9)</f>
        <v>23.839999999999996</v>
      </c>
      <c r="D10" s="270">
        <f>SUM(D4:D9)</f>
        <v>31.47</v>
      </c>
      <c r="E10" s="196">
        <f t="shared" si="0"/>
        <v>614.01</v>
      </c>
    </row>
    <row r="13" spans="1:5" ht="30.75" customHeight="1" x14ac:dyDescent="0.2">
      <c r="A13" s="271"/>
      <c r="B13" s="271"/>
      <c r="C13" s="271"/>
      <c r="D13" s="271"/>
      <c r="E13" s="271"/>
    </row>
    <row r="14" spans="1:5" ht="30.75" customHeight="1" x14ac:dyDescent="0.2">
      <c r="A14" s="271"/>
      <c r="B14" s="271"/>
      <c r="C14" s="271"/>
      <c r="D14" s="271"/>
      <c r="E14" s="271"/>
    </row>
    <row r="15" spans="1:5" ht="30.75" customHeight="1" x14ac:dyDescent="0.2">
      <c r="A15" s="271"/>
      <c r="B15" s="271"/>
      <c r="C15" s="271"/>
      <c r="D15" s="271"/>
      <c r="E15" s="271"/>
    </row>
  </sheetData>
  <mergeCells count="3">
    <mergeCell ref="A2:A3"/>
    <mergeCell ref="B2:D2"/>
    <mergeCell ref="E2:E3"/>
  </mergeCells>
  <printOptions horizontalCentered="1"/>
  <pageMargins left="0.70866141732283472" right="0.70866141732283472" top="1.9291338582677167" bottom="0.74803149606299213" header="0.70866141732283472" footer="0.31496062992125984"/>
  <pageSetup orientation="landscape" r:id="rId1"/>
  <headerFooter>
    <oddHeader>&amp;L&amp;"Verdana,Normal"&amp;G&amp;C&amp;"Verdana,Negrita"&amp;12CATASTRO DE VIDES (has)
REGIÓN DE ATACAMA
&amp;R&amp;"Verdana,Normal"CUADRO N° 14</oddHeader>
    <oddFooter>&amp;R&amp;F</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11" sqref="B11"/>
    </sheetView>
  </sheetViews>
  <sheetFormatPr baseColWidth="10" defaultColWidth="11.42578125" defaultRowHeight="30.75" customHeight="1" x14ac:dyDescent="0.25"/>
  <cols>
    <col min="1" max="1" width="21.7109375" style="1" customWidth="1"/>
    <col min="2" max="2" width="15.5703125" style="1" customWidth="1"/>
    <col min="3" max="3" width="19.140625" style="1" customWidth="1"/>
    <col min="4" max="4" width="14" style="1" customWidth="1"/>
    <col min="5" max="5" width="11.42578125" style="1"/>
    <col min="6" max="6" width="17.42578125" style="1" bestFit="1" customWidth="1"/>
    <col min="8" max="16384" width="11.42578125" style="1"/>
  </cols>
  <sheetData>
    <row r="1" spans="1:8" ht="18" customHeight="1" thickBot="1" x14ac:dyDescent="0.25">
      <c r="A1" s="3" t="s">
        <v>272</v>
      </c>
      <c r="B1" s="3"/>
      <c r="C1" s="3"/>
      <c r="D1" s="3"/>
      <c r="E1" s="3"/>
      <c r="F1" s="3"/>
      <c r="G1" s="233"/>
      <c r="H1" s="3"/>
    </row>
    <row r="2" spans="1:8" ht="30.75" customHeight="1" x14ac:dyDescent="0.25">
      <c r="A2" s="356" t="s">
        <v>234</v>
      </c>
      <c r="B2" s="358" t="s">
        <v>230</v>
      </c>
      <c r="C2" s="392"/>
      <c r="D2" s="359" t="s">
        <v>69</v>
      </c>
    </row>
    <row r="3" spans="1:8" ht="44.25" customHeight="1" x14ac:dyDescent="0.25">
      <c r="A3" s="357"/>
      <c r="B3" s="299" t="s">
        <v>231</v>
      </c>
      <c r="C3" s="299" t="s">
        <v>232</v>
      </c>
      <c r="D3" s="360"/>
    </row>
    <row r="4" spans="1:8" ht="30.75" customHeight="1" x14ac:dyDescent="0.25">
      <c r="A4" s="267" t="s">
        <v>266</v>
      </c>
      <c r="B4" s="268">
        <v>107</v>
      </c>
      <c r="C4" s="268">
        <v>6</v>
      </c>
      <c r="D4" s="269">
        <f t="shared" ref="D4:D9" si="0">SUM(B4:C4)</f>
        <v>113</v>
      </c>
      <c r="F4" s="5"/>
      <c r="H4"/>
    </row>
    <row r="5" spans="1:8" ht="30.75" customHeight="1" x14ac:dyDescent="0.25">
      <c r="A5" s="267" t="s">
        <v>267</v>
      </c>
      <c r="B5" s="268">
        <v>17</v>
      </c>
      <c r="C5" s="268">
        <v>6</v>
      </c>
      <c r="D5" s="269">
        <f t="shared" si="0"/>
        <v>23</v>
      </c>
      <c r="F5" s="5"/>
      <c r="H5"/>
    </row>
    <row r="6" spans="1:8" ht="30.75" customHeight="1" x14ac:dyDescent="0.25">
      <c r="A6" s="267" t="s">
        <v>268</v>
      </c>
      <c r="B6" s="268"/>
      <c r="C6" s="268">
        <v>1</v>
      </c>
      <c r="D6" s="269">
        <f t="shared" si="0"/>
        <v>1</v>
      </c>
      <c r="F6" s="5"/>
      <c r="H6"/>
    </row>
    <row r="7" spans="1:8" ht="30.75" customHeight="1" x14ac:dyDescent="0.25">
      <c r="A7" s="267" t="s">
        <v>269</v>
      </c>
      <c r="B7" s="268"/>
      <c r="C7" s="268"/>
      <c r="D7" s="269">
        <f t="shared" si="0"/>
        <v>0</v>
      </c>
      <c r="F7" s="5"/>
      <c r="H7"/>
    </row>
    <row r="8" spans="1:8" ht="30.75" customHeight="1" x14ac:dyDescent="0.25">
      <c r="A8" s="267" t="s">
        <v>270</v>
      </c>
      <c r="B8" s="268">
        <v>8</v>
      </c>
      <c r="C8" s="268"/>
      <c r="D8" s="269">
        <f t="shared" si="0"/>
        <v>8</v>
      </c>
      <c r="F8" s="5"/>
    </row>
    <row r="9" spans="1:8" ht="30.75" customHeight="1" x14ac:dyDescent="0.25">
      <c r="A9" s="267" t="s">
        <v>271</v>
      </c>
      <c r="B9" s="268">
        <v>21</v>
      </c>
      <c r="C9" s="268">
        <v>6</v>
      </c>
      <c r="D9" s="269">
        <f t="shared" si="0"/>
        <v>27</v>
      </c>
    </row>
    <row r="10" spans="1:8" ht="30.75" customHeight="1" thickBot="1" x14ac:dyDescent="0.3">
      <c r="A10" s="282" t="s">
        <v>239</v>
      </c>
      <c r="B10" s="270">
        <f>SUM(B4:B9)</f>
        <v>153</v>
      </c>
      <c r="C10" s="270">
        <f>SUM(C4:C9)</f>
        <v>19</v>
      </c>
      <c r="D10" s="283">
        <f>SUM(B10:C10)</f>
        <v>172</v>
      </c>
    </row>
  </sheetData>
  <mergeCells count="3">
    <mergeCell ref="A2:A3"/>
    <mergeCell ref="B2:C2"/>
    <mergeCell ref="D2:D3"/>
  </mergeCells>
  <printOptions horizontalCentered="1"/>
  <pageMargins left="0.70866141732283472" right="0.70866141732283472" top="2.1259842519685042" bottom="0.74803149606299213" header="0.31496062992125984" footer="0.31496062992125984"/>
  <pageSetup orientation="landscape" r:id="rId1"/>
  <headerFooter>
    <oddHeader>&amp;L&amp;G&amp;C&amp;"Verdana,Normal"&amp;12NÚMERO DE PROPIEDADES CON PLANTACIONES DE VIDES
PARA PISCO Y VINIFICACIÓN
REGION DE ATACAMA&amp;R&amp;"Verdana,Normal"CUADRO N° 15</oddHeader>
    <oddFooter>&amp;R&amp;F</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H8" sqref="A8:H8"/>
    </sheetView>
  </sheetViews>
  <sheetFormatPr baseColWidth="10" defaultColWidth="11.42578125" defaultRowHeight="27.75" customHeight="1" x14ac:dyDescent="0.2"/>
  <cols>
    <col min="1" max="1" width="21.7109375" style="1" customWidth="1"/>
    <col min="2" max="2" width="6" style="1" customWidth="1"/>
    <col min="3" max="3" width="9" style="1" bestFit="1" customWidth="1"/>
    <col min="4" max="4" width="7.7109375" style="1" bestFit="1" customWidth="1"/>
    <col min="5" max="5" width="5.140625" style="1" bestFit="1" customWidth="1"/>
    <col min="6" max="6" width="7.7109375" style="1" customWidth="1"/>
    <col min="7" max="7" width="9" style="1" bestFit="1" customWidth="1"/>
    <col min="8" max="8" width="16.7109375" style="1" customWidth="1"/>
    <col min="9" max="16384" width="11.42578125" style="1"/>
  </cols>
  <sheetData>
    <row r="1" spans="1:11" ht="18" customHeight="1" thickBot="1" x14ac:dyDescent="0.25">
      <c r="A1" s="3" t="s">
        <v>273</v>
      </c>
      <c r="B1" s="3"/>
      <c r="C1" s="3"/>
      <c r="D1" s="3"/>
      <c r="E1" s="3"/>
      <c r="F1" s="3"/>
      <c r="G1" s="3"/>
      <c r="H1" s="3"/>
      <c r="I1" s="3"/>
      <c r="J1" s="3"/>
      <c r="K1" s="3"/>
    </row>
    <row r="2" spans="1:11" ht="27.75" customHeight="1" x14ac:dyDescent="0.2">
      <c r="A2" s="393" t="s">
        <v>234</v>
      </c>
      <c r="B2" s="391" t="s">
        <v>274</v>
      </c>
      <c r="C2" s="391"/>
      <c r="D2" s="391"/>
      <c r="E2" s="391"/>
      <c r="F2" s="391"/>
      <c r="G2" s="391"/>
      <c r="H2" s="395" t="s">
        <v>69</v>
      </c>
    </row>
    <row r="3" spans="1:11" ht="165.75" customHeight="1" x14ac:dyDescent="0.2">
      <c r="A3" s="394"/>
      <c r="B3" s="101" t="s">
        <v>135</v>
      </c>
      <c r="C3" s="101" t="s">
        <v>226</v>
      </c>
      <c r="D3" s="101" t="s">
        <v>137</v>
      </c>
      <c r="E3" s="101" t="s">
        <v>275</v>
      </c>
      <c r="F3" s="101" t="s">
        <v>227</v>
      </c>
      <c r="G3" s="101" t="s">
        <v>228</v>
      </c>
      <c r="H3" s="396"/>
    </row>
    <row r="4" spans="1:11" ht="27.75" customHeight="1" x14ac:dyDescent="0.2">
      <c r="A4" s="19" t="s">
        <v>266</v>
      </c>
      <c r="B4" s="15">
        <v>1.7</v>
      </c>
      <c r="C4" s="15">
        <v>59.72</v>
      </c>
      <c r="D4" s="15">
        <v>60.9</v>
      </c>
      <c r="E4" s="15">
        <v>0.5</v>
      </c>
      <c r="F4" s="15">
        <v>1</v>
      </c>
      <c r="G4" s="15">
        <v>12.709999999999999</v>
      </c>
      <c r="H4" s="20">
        <f>SUM(B4:G4)</f>
        <v>136.53</v>
      </c>
    </row>
    <row r="5" spans="1:11" ht="27.75" customHeight="1" x14ac:dyDescent="0.2">
      <c r="A5" s="19" t="s">
        <v>267</v>
      </c>
      <c r="B5" s="15"/>
      <c r="C5" s="15">
        <v>2.5</v>
      </c>
      <c r="D5" s="15">
        <v>6</v>
      </c>
      <c r="E5" s="15"/>
      <c r="F5" s="15">
        <v>29.3</v>
      </c>
      <c r="G5" s="15">
        <v>212.8</v>
      </c>
      <c r="H5" s="20">
        <f>SUM(B5:G5)</f>
        <v>250.60000000000002</v>
      </c>
    </row>
    <row r="6" spans="1:11" ht="27.75" customHeight="1" x14ac:dyDescent="0.2">
      <c r="A6" s="19" t="s">
        <v>270</v>
      </c>
      <c r="B6" s="15"/>
      <c r="C6" s="15"/>
      <c r="D6" s="15">
        <v>16.899999999999999</v>
      </c>
      <c r="E6" s="15"/>
      <c r="F6" s="15">
        <v>1</v>
      </c>
      <c r="G6" s="15">
        <v>13.3</v>
      </c>
      <c r="H6" s="20">
        <f>SUM(B6:G6)</f>
        <v>31.2</v>
      </c>
    </row>
    <row r="7" spans="1:11" ht="27.75" customHeight="1" x14ac:dyDescent="0.2">
      <c r="A7" s="19" t="s">
        <v>271</v>
      </c>
      <c r="B7" s="15"/>
      <c r="C7" s="15">
        <v>70.33</v>
      </c>
      <c r="D7" s="15">
        <v>15.68</v>
      </c>
      <c r="E7" s="15"/>
      <c r="F7" s="15">
        <v>13.46</v>
      </c>
      <c r="G7" s="15">
        <v>40.9</v>
      </c>
      <c r="H7" s="20">
        <f>SUM(B7:G7)</f>
        <v>140.37</v>
      </c>
    </row>
    <row r="8" spans="1:11" ht="38.25" customHeight="1" thickBot="1" x14ac:dyDescent="0.25">
      <c r="A8" s="300" t="s">
        <v>239</v>
      </c>
      <c r="B8" s="301">
        <f t="shared" ref="B8:G8" si="0">SUM(B4:B7)</f>
        <v>1.7</v>
      </c>
      <c r="C8" s="301">
        <f t="shared" si="0"/>
        <v>132.55000000000001</v>
      </c>
      <c r="D8" s="301">
        <f t="shared" si="0"/>
        <v>99.480000000000018</v>
      </c>
      <c r="E8" s="301">
        <f>SUM(E4:E7)</f>
        <v>0.5</v>
      </c>
      <c r="F8" s="301">
        <f t="shared" si="0"/>
        <v>44.760000000000005</v>
      </c>
      <c r="G8" s="301">
        <f t="shared" si="0"/>
        <v>279.71000000000004</v>
      </c>
      <c r="H8" s="302">
        <f>SUM(B8:G8)</f>
        <v>558.70000000000005</v>
      </c>
    </row>
  </sheetData>
  <mergeCells count="3">
    <mergeCell ref="A2:A3"/>
    <mergeCell ref="B2:G2"/>
    <mergeCell ref="H2:H3"/>
  </mergeCells>
  <printOptions horizontalCentered="1"/>
  <pageMargins left="0.70866141732283472" right="0.70866141732283472" top="1.9291338582677167" bottom="0.74803149606299213" header="0.70866141732283472" footer="0.70866141732283472"/>
  <pageSetup orientation="landscape" r:id="rId1"/>
  <headerFooter>
    <oddHeader>&amp;L&amp;G&amp;C&amp;"Verdana,Negrita"&amp;12SUPERFICIE COMUNAL DE CEPAJES PARA PISCO (ha)
REGION DE ATACAMA&amp;R&amp;"Verdana,Normal"CUADRO N° 16</oddHeader>
    <oddFooter>&amp;R&amp;F</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F10" sqref="F10"/>
    </sheetView>
  </sheetViews>
  <sheetFormatPr baseColWidth="10" defaultColWidth="11.42578125" defaultRowHeight="12.75" x14ac:dyDescent="0.2"/>
  <cols>
    <col min="1" max="1" width="17.5703125" style="3" customWidth="1"/>
    <col min="2" max="3" width="10.28515625" style="3" customWidth="1"/>
    <col min="4" max="5" width="10.42578125" style="3" customWidth="1"/>
    <col min="6" max="6" width="8.7109375" style="3" customWidth="1"/>
    <col min="7" max="7" width="11.42578125" style="3" customWidth="1"/>
    <col min="8" max="16384" width="11.42578125" style="3"/>
  </cols>
  <sheetData>
    <row r="1" spans="1:8" ht="18" customHeight="1" thickBot="1" x14ac:dyDescent="0.25">
      <c r="A1" s="3" t="s">
        <v>276</v>
      </c>
    </row>
    <row r="2" spans="1:8" ht="27" customHeight="1" x14ac:dyDescent="0.2">
      <c r="A2" s="365" t="s">
        <v>234</v>
      </c>
      <c r="B2" s="392" t="s">
        <v>115</v>
      </c>
      <c r="C2" s="391"/>
      <c r="D2" s="391"/>
      <c r="E2" s="391"/>
      <c r="F2" s="391"/>
      <c r="G2" s="397"/>
      <c r="H2" s="369" t="s">
        <v>69</v>
      </c>
    </row>
    <row r="3" spans="1:8" ht="127.5" customHeight="1" x14ac:dyDescent="0.2">
      <c r="A3" s="366"/>
      <c r="B3" s="144" t="s">
        <v>277</v>
      </c>
      <c r="C3" s="144" t="s">
        <v>120</v>
      </c>
      <c r="D3" s="144" t="s">
        <v>136</v>
      </c>
      <c r="E3" s="144" t="s">
        <v>139</v>
      </c>
      <c r="F3" s="144" t="s">
        <v>278</v>
      </c>
      <c r="G3" s="144" t="s">
        <v>160</v>
      </c>
      <c r="H3" s="370"/>
    </row>
    <row r="4" spans="1:8" ht="16.5" customHeight="1" x14ac:dyDescent="0.2">
      <c r="A4" s="19" t="s">
        <v>266</v>
      </c>
      <c r="B4" s="10">
        <v>0.5</v>
      </c>
      <c r="C4" s="10"/>
      <c r="D4" s="10"/>
      <c r="E4" s="10"/>
      <c r="F4" s="10"/>
      <c r="G4" s="10"/>
      <c r="H4" s="21">
        <f>SUM(B4:G4)</f>
        <v>0.5</v>
      </c>
    </row>
    <row r="5" spans="1:8" ht="15.75" customHeight="1" x14ac:dyDescent="0.2">
      <c r="A5" s="19" t="s">
        <v>267</v>
      </c>
      <c r="B5" s="10"/>
      <c r="C5" s="10">
        <v>0.5</v>
      </c>
      <c r="D5" s="10">
        <v>3.1</v>
      </c>
      <c r="E5" s="10"/>
      <c r="F5" s="10">
        <v>0.5</v>
      </c>
      <c r="G5" s="10">
        <v>0.75</v>
      </c>
      <c r="H5" s="21">
        <f>SUM(B5:G5)</f>
        <v>4.8499999999999996</v>
      </c>
    </row>
    <row r="6" spans="1:8" ht="15.75" customHeight="1" x14ac:dyDescent="0.2">
      <c r="A6" s="19" t="s">
        <v>268</v>
      </c>
      <c r="B6" s="10"/>
      <c r="C6" s="10">
        <v>1.49</v>
      </c>
      <c r="D6" s="10"/>
      <c r="E6" s="10"/>
      <c r="F6" s="10">
        <v>1.39</v>
      </c>
      <c r="G6" s="10">
        <v>0.24</v>
      </c>
      <c r="H6" s="21">
        <f>SUM(B6:G6)</f>
        <v>3.12</v>
      </c>
    </row>
    <row r="7" spans="1:8" ht="16.5" customHeight="1" x14ac:dyDescent="0.2">
      <c r="A7" s="19" t="s">
        <v>271</v>
      </c>
      <c r="B7" s="10"/>
      <c r="C7" s="10">
        <v>7.78</v>
      </c>
      <c r="D7" s="10">
        <v>0.48</v>
      </c>
      <c r="E7" s="10">
        <v>1.05</v>
      </c>
      <c r="F7" s="10">
        <v>5.8199999999999994</v>
      </c>
      <c r="G7" s="10">
        <v>0.24</v>
      </c>
      <c r="H7" s="21">
        <f>SUM(B7:G7)</f>
        <v>15.37</v>
      </c>
    </row>
    <row r="8" spans="1:8" ht="30.75" customHeight="1" thickBot="1" x14ac:dyDescent="0.25">
      <c r="A8" s="159" t="s">
        <v>239</v>
      </c>
      <c r="B8" s="303">
        <f t="shared" ref="B8:G8" si="0">SUM(B4:B7)</f>
        <v>0.5</v>
      </c>
      <c r="C8" s="303">
        <f t="shared" si="0"/>
        <v>9.77</v>
      </c>
      <c r="D8" s="303">
        <f t="shared" si="0"/>
        <v>3.58</v>
      </c>
      <c r="E8" s="303">
        <f t="shared" si="0"/>
        <v>1.05</v>
      </c>
      <c r="F8" s="303">
        <f t="shared" si="0"/>
        <v>7.7099999999999991</v>
      </c>
      <c r="G8" s="303">
        <f t="shared" si="0"/>
        <v>1.23</v>
      </c>
      <c r="H8" s="304">
        <f>SUM(B8:G8)</f>
        <v>23.84</v>
      </c>
    </row>
  </sheetData>
  <mergeCells count="3">
    <mergeCell ref="A2:A3"/>
    <mergeCell ref="B2:G2"/>
    <mergeCell ref="H2:H3"/>
  </mergeCells>
  <printOptions horizontalCentered="1"/>
  <pageMargins left="0.70866141732283472" right="0.70866141732283472" top="2.1259842519685042" bottom="0.74803149606299213" header="0.9055118110236221" footer="0.70866141732283472"/>
  <pageSetup orientation="landscape" r:id="rId1"/>
  <headerFooter>
    <oddHeader>&amp;L&amp;G&amp;C&amp;"Verdana,Negrita"SUPERFICIE COMUNAL DE CEPAJES BLANCOS PARA VINIFICACION (has)
REGION DE ATACAMA&amp;R&amp;"Verdana,Normal"CUADRO N° 18</oddHeader>
    <oddFooter>&amp;R&amp;F</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R8" sqref="A8:R8"/>
    </sheetView>
  </sheetViews>
  <sheetFormatPr baseColWidth="10" defaultColWidth="11.42578125" defaultRowHeight="12.75" x14ac:dyDescent="0.2"/>
  <cols>
    <col min="1" max="1" width="19.42578125" style="3" bestFit="1" customWidth="1"/>
    <col min="2" max="2" width="5.85546875" style="3" customWidth="1"/>
    <col min="3" max="5" width="5.85546875" style="3" bestFit="1" customWidth="1"/>
    <col min="6" max="6" width="8.28515625" style="3" customWidth="1"/>
    <col min="7" max="8" width="5.85546875" style="3" bestFit="1" customWidth="1"/>
    <col min="9" max="9" width="7.85546875" style="3" customWidth="1"/>
    <col min="10" max="13" width="5.85546875" style="3" bestFit="1" customWidth="1"/>
    <col min="14" max="14" width="6.5703125" style="3" customWidth="1"/>
    <col min="15" max="15" width="5.85546875" style="3" customWidth="1"/>
    <col min="16" max="16" width="6.5703125" style="3" customWidth="1"/>
    <col min="17" max="17" width="5.85546875" style="3" customWidth="1"/>
    <col min="18" max="18" width="7.85546875" style="3" customWidth="1"/>
    <col min="19" max="16384" width="11.42578125" style="3"/>
  </cols>
  <sheetData>
    <row r="1" spans="1:18" ht="13.5" thickBot="1" x14ac:dyDescent="0.25">
      <c r="A1" s="3" t="s">
        <v>279</v>
      </c>
    </row>
    <row r="2" spans="1:18" ht="25.5" customHeight="1" x14ac:dyDescent="0.2">
      <c r="A2" s="365" t="s">
        <v>234</v>
      </c>
      <c r="B2" s="392" t="s">
        <v>167</v>
      </c>
      <c r="C2" s="391"/>
      <c r="D2" s="391"/>
      <c r="E2" s="391"/>
      <c r="F2" s="391"/>
      <c r="G2" s="391"/>
      <c r="H2" s="391"/>
      <c r="I2" s="391"/>
      <c r="J2" s="391"/>
      <c r="K2" s="391"/>
      <c r="L2" s="391"/>
      <c r="M2" s="391"/>
      <c r="N2" s="391"/>
      <c r="O2" s="391"/>
      <c r="P2" s="391"/>
      <c r="Q2" s="397"/>
      <c r="R2" s="398" t="s">
        <v>69</v>
      </c>
    </row>
    <row r="3" spans="1:18" ht="132.75" customHeight="1" x14ac:dyDescent="0.2">
      <c r="A3" s="366"/>
      <c r="B3" s="144" t="s">
        <v>280</v>
      </c>
      <c r="C3" s="144" t="s">
        <v>176</v>
      </c>
      <c r="D3" s="144" t="s">
        <v>177</v>
      </c>
      <c r="E3" s="144" t="s">
        <v>180</v>
      </c>
      <c r="F3" s="144" t="s">
        <v>281</v>
      </c>
      <c r="G3" s="144" t="s">
        <v>189</v>
      </c>
      <c r="H3" s="144" t="s">
        <v>193</v>
      </c>
      <c r="I3" s="144" t="s">
        <v>197</v>
      </c>
      <c r="J3" s="144" t="s">
        <v>282</v>
      </c>
      <c r="K3" s="144" t="s">
        <v>201</v>
      </c>
      <c r="L3" s="144" t="s">
        <v>283</v>
      </c>
      <c r="M3" s="144" t="s">
        <v>203</v>
      </c>
      <c r="N3" s="144" t="s">
        <v>206</v>
      </c>
      <c r="O3" s="144" t="s">
        <v>212</v>
      </c>
      <c r="P3" s="144" t="s">
        <v>284</v>
      </c>
      <c r="Q3" s="144" t="s">
        <v>285</v>
      </c>
      <c r="R3" s="399"/>
    </row>
    <row r="4" spans="1:18" ht="16.5" customHeight="1" x14ac:dyDescent="0.2">
      <c r="A4" s="22" t="s">
        <v>266</v>
      </c>
      <c r="B4" s="10"/>
      <c r="C4" s="10"/>
      <c r="D4" s="10"/>
      <c r="E4" s="10">
        <v>0.04</v>
      </c>
      <c r="F4" s="10"/>
      <c r="G4" s="10"/>
      <c r="H4" s="10"/>
      <c r="I4" s="10"/>
      <c r="J4" s="10"/>
      <c r="K4" s="10"/>
      <c r="L4" s="10">
        <v>1.8499999999999999</v>
      </c>
      <c r="M4" s="10"/>
      <c r="N4" s="10"/>
      <c r="O4" s="10"/>
      <c r="P4" s="10">
        <v>0.06</v>
      </c>
      <c r="Q4" s="10"/>
      <c r="R4" s="21">
        <f>SUM(B4:Q4)</f>
        <v>1.95</v>
      </c>
    </row>
    <row r="5" spans="1:18" ht="16.5" customHeight="1" x14ac:dyDescent="0.2">
      <c r="A5" s="19" t="s">
        <v>267</v>
      </c>
      <c r="B5" s="10">
        <v>0.5</v>
      </c>
      <c r="C5" s="10">
        <v>0.5</v>
      </c>
      <c r="D5" s="10">
        <v>0.75</v>
      </c>
      <c r="E5" s="10">
        <v>0.5</v>
      </c>
      <c r="F5" s="10">
        <v>0.75</v>
      </c>
      <c r="G5" s="10"/>
      <c r="H5" s="10">
        <v>0.38</v>
      </c>
      <c r="I5" s="10">
        <v>0.38</v>
      </c>
      <c r="J5" s="10">
        <v>0.25</v>
      </c>
      <c r="K5" s="10">
        <v>0.25</v>
      </c>
      <c r="L5" s="10">
        <v>1.8</v>
      </c>
      <c r="M5" s="10"/>
      <c r="N5" s="10"/>
      <c r="O5" s="10">
        <v>0.5</v>
      </c>
      <c r="P5" s="10">
        <v>0.5</v>
      </c>
      <c r="Q5" s="10">
        <v>1</v>
      </c>
      <c r="R5" s="21">
        <f>SUM(B5:Q5)</f>
        <v>8.0599999999999987</v>
      </c>
    </row>
    <row r="6" spans="1:18" ht="16.5" customHeight="1" x14ac:dyDescent="0.2">
      <c r="A6" s="19" t="s">
        <v>268</v>
      </c>
      <c r="B6" s="10"/>
      <c r="C6" s="10"/>
      <c r="D6" s="10"/>
      <c r="E6" s="10"/>
      <c r="F6" s="10"/>
      <c r="G6" s="10"/>
      <c r="H6" s="10"/>
      <c r="I6" s="10"/>
      <c r="J6" s="10"/>
      <c r="K6" s="10"/>
      <c r="L6" s="10"/>
      <c r="M6" s="10"/>
      <c r="N6" s="10">
        <v>0.24</v>
      </c>
      <c r="O6" s="10"/>
      <c r="P6" s="10">
        <v>0.22</v>
      </c>
      <c r="Q6" s="10"/>
      <c r="R6" s="21">
        <f>SUM(B6:Q6)</f>
        <v>0.45999999999999996</v>
      </c>
    </row>
    <row r="7" spans="1:18" ht="17.25" customHeight="1" x14ac:dyDescent="0.2">
      <c r="A7" s="19" t="s">
        <v>271</v>
      </c>
      <c r="B7" s="10"/>
      <c r="C7" s="10">
        <v>0.56999999999999995</v>
      </c>
      <c r="D7" s="10">
        <v>0.2</v>
      </c>
      <c r="E7" s="10">
        <v>1.1599999999999999</v>
      </c>
      <c r="F7" s="10">
        <v>1.65</v>
      </c>
      <c r="G7" s="10">
        <v>2.58</v>
      </c>
      <c r="H7" s="10"/>
      <c r="I7" s="10">
        <v>3.49</v>
      </c>
      <c r="J7" s="10"/>
      <c r="K7" s="10"/>
      <c r="L7" s="10"/>
      <c r="M7" s="10">
        <v>0.55000000000000004</v>
      </c>
      <c r="N7" s="10">
        <v>5.78</v>
      </c>
      <c r="O7" s="10"/>
      <c r="P7" s="10">
        <v>5.0199999999999996</v>
      </c>
      <c r="Q7" s="10"/>
      <c r="R7" s="21">
        <f>SUM(B7:Q7)</f>
        <v>21</v>
      </c>
    </row>
    <row r="8" spans="1:18" ht="28.5" customHeight="1" thickBot="1" x14ac:dyDescent="0.25">
      <c r="A8" s="159" t="s">
        <v>239</v>
      </c>
      <c r="B8" s="303">
        <f t="shared" ref="B8:Q8" si="0">SUM(B4:B7)</f>
        <v>0.5</v>
      </c>
      <c r="C8" s="303">
        <f t="shared" si="0"/>
        <v>1.0699999999999998</v>
      </c>
      <c r="D8" s="303">
        <f t="shared" si="0"/>
        <v>0.95</v>
      </c>
      <c r="E8" s="303">
        <f t="shared" si="0"/>
        <v>1.7</v>
      </c>
      <c r="F8" s="303">
        <f t="shared" si="0"/>
        <v>2.4</v>
      </c>
      <c r="G8" s="303">
        <f>SUM(G4:G7)</f>
        <v>2.58</v>
      </c>
      <c r="H8" s="303">
        <f t="shared" si="0"/>
        <v>0.38</v>
      </c>
      <c r="I8" s="303">
        <f t="shared" si="0"/>
        <v>3.87</v>
      </c>
      <c r="J8" s="303">
        <f t="shared" si="0"/>
        <v>0.25</v>
      </c>
      <c r="K8" s="303">
        <f t="shared" si="0"/>
        <v>0.25</v>
      </c>
      <c r="L8" s="303">
        <f t="shared" si="0"/>
        <v>3.65</v>
      </c>
      <c r="M8" s="303">
        <f>SUM(M4:M7)</f>
        <v>0.55000000000000004</v>
      </c>
      <c r="N8" s="303">
        <f t="shared" si="0"/>
        <v>6.0200000000000005</v>
      </c>
      <c r="O8" s="303">
        <f t="shared" si="0"/>
        <v>0.5</v>
      </c>
      <c r="P8" s="303">
        <f t="shared" si="0"/>
        <v>5.8</v>
      </c>
      <c r="Q8" s="303">
        <f t="shared" si="0"/>
        <v>1</v>
      </c>
      <c r="R8" s="304">
        <f>SUM(B8:Q8)</f>
        <v>31.47</v>
      </c>
    </row>
  </sheetData>
  <mergeCells count="3">
    <mergeCell ref="A2:A3"/>
    <mergeCell ref="B2:Q2"/>
    <mergeCell ref="R2:R3"/>
  </mergeCells>
  <printOptions horizontalCentered="1"/>
  <pageMargins left="0.31496062992125984" right="0.31496062992125984" top="1.9291338582677167" bottom="0.74803149606299213" header="0.70866141732283472" footer="0.31496062992125984"/>
  <pageSetup orientation="landscape" r:id="rId1"/>
  <headerFooter>
    <oddHeader>&amp;L&amp;G&amp;C&amp;"Verdana,Negrita"SUPERFICIE COMUNAL DE CEPAJES TINTOS PARA VINIFICACIÓN (has)
REGION DE ATACAMA&amp;RCUADRO N° 19</oddHeader>
    <oddFooter>&amp;R&amp;F</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57"/>
  <sheetViews>
    <sheetView workbookViewId="0"/>
  </sheetViews>
  <sheetFormatPr baseColWidth="10" defaultColWidth="11.42578125" defaultRowHeight="18" customHeight="1" x14ac:dyDescent="0.2"/>
  <cols>
    <col min="1" max="1" width="10.5703125" style="6" bestFit="1" customWidth="1"/>
    <col min="2" max="2" width="3.28515625" style="3" bestFit="1" customWidth="1"/>
    <col min="3" max="3" width="3" style="3" customWidth="1"/>
    <col min="4" max="4" width="92.7109375" style="13" customWidth="1"/>
    <col min="5" max="11" width="11.42578125" style="3" hidden="1" customWidth="1"/>
    <col min="12" max="16384" width="11.42578125" style="3"/>
  </cols>
  <sheetData>
    <row r="1" spans="1:11" ht="18" customHeight="1" x14ac:dyDescent="0.2">
      <c r="A1" s="6" t="s">
        <v>0</v>
      </c>
      <c r="B1" s="6">
        <v>1</v>
      </c>
      <c r="C1" s="6"/>
      <c r="D1" s="13" t="s">
        <v>1</v>
      </c>
    </row>
    <row r="2" spans="1:11" ht="18" customHeight="1" x14ac:dyDescent="0.2">
      <c r="A2" s="6" t="s">
        <v>0</v>
      </c>
      <c r="B2" s="6">
        <v>2</v>
      </c>
      <c r="C2" s="6"/>
      <c r="D2" s="13" t="s">
        <v>2</v>
      </c>
    </row>
    <row r="3" spans="1:11" ht="18" customHeight="1" x14ac:dyDescent="0.2">
      <c r="A3" s="6" t="s">
        <v>0</v>
      </c>
      <c r="B3" s="6">
        <v>3</v>
      </c>
      <c r="C3" s="6"/>
      <c r="D3" s="13" t="s">
        <v>3</v>
      </c>
    </row>
    <row r="4" spans="1:11" ht="18" customHeight="1" x14ac:dyDescent="0.2">
      <c r="A4" s="6" t="s">
        <v>0</v>
      </c>
      <c r="B4" s="6">
        <v>4</v>
      </c>
      <c r="C4" s="6"/>
      <c r="D4" s="13" t="s">
        <v>4</v>
      </c>
    </row>
    <row r="5" spans="1:11" ht="18" customHeight="1" x14ac:dyDescent="0.2">
      <c r="A5" s="6" t="s">
        <v>0</v>
      </c>
      <c r="B5" s="6">
        <v>5</v>
      </c>
      <c r="C5" s="6"/>
      <c r="D5" s="13" t="s">
        <v>5</v>
      </c>
    </row>
    <row r="6" spans="1:11" ht="18" customHeight="1" x14ac:dyDescent="0.2">
      <c r="A6" s="6" t="s">
        <v>0</v>
      </c>
      <c r="B6" s="6">
        <v>6</v>
      </c>
      <c r="C6" s="6"/>
      <c r="D6" s="13" t="s">
        <v>6</v>
      </c>
    </row>
    <row r="7" spans="1:11" ht="18" customHeight="1" x14ac:dyDescent="0.2">
      <c r="A7" s="6" t="s">
        <v>0</v>
      </c>
      <c r="B7" s="6">
        <v>7</v>
      </c>
      <c r="C7" s="6"/>
      <c r="D7" s="13" t="s">
        <v>7</v>
      </c>
    </row>
    <row r="8" spans="1:11" ht="18" customHeight="1" x14ac:dyDescent="0.2">
      <c r="A8" s="6" t="s">
        <v>0</v>
      </c>
      <c r="B8" s="6">
        <v>8</v>
      </c>
      <c r="C8" s="6"/>
      <c r="D8" s="13" t="s">
        <v>8</v>
      </c>
    </row>
    <row r="9" spans="1:11" ht="25.5" x14ac:dyDescent="0.2">
      <c r="A9" s="6" t="s">
        <v>0</v>
      </c>
      <c r="B9" s="6">
        <v>9</v>
      </c>
      <c r="C9" s="6"/>
      <c r="D9" s="13" t="s">
        <v>9</v>
      </c>
    </row>
    <row r="10" spans="1:11" ht="32.25" customHeight="1" x14ac:dyDescent="0.2">
      <c r="A10" s="6" t="s">
        <v>0</v>
      </c>
      <c r="B10" s="6">
        <v>10</v>
      </c>
      <c r="C10" s="6"/>
      <c r="D10" s="13" t="s">
        <v>10</v>
      </c>
      <c r="E10" s="14"/>
      <c r="F10" s="14"/>
      <c r="G10" s="14"/>
      <c r="H10" s="14"/>
      <c r="I10" s="14"/>
      <c r="J10" s="14"/>
      <c r="K10" s="14"/>
    </row>
    <row r="11" spans="1:11" ht="32.25" customHeight="1" x14ac:dyDescent="0.2">
      <c r="A11" s="6" t="s">
        <v>0</v>
      </c>
      <c r="B11" s="6">
        <v>11</v>
      </c>
      <c r="C11" s="6"/>
      <c r="D11" s="13" t="s">
        <v>11</v>
      </c>
      <c r="E11" s="14"/>
      <c r="F11" s="14"/>
      <c r="G11" s="14"/>
      <c r="H11" s="14"/>
      <c r="I11" s="14"/>
      <c r="J11" s="14"/>
      <c r="K11" s="14"/>
    </row>
    <row r="12" spans="1:11" ht="32.25" customHeight="1" x14ac:dyDescent="0.2">
      <c r="A12" s="6" t="s">
        <v>0</v>
      </c>
      <c r="B12" s="6">
        <v>12</v>
      </c>
      <c r="C12" s="6"/>
      <c r="D12" s="13" t="s">
        <v>12</v>
      </c>
      <c r="E12" s="14"/>
      <c r="F12" s="14"/>
      <c r="G12" s="14"/>
      <c r="H12" s="14"/>
      <c r="I12" s="14"/>
      <c r="J12" s="14"/>
      <c r="K12" s="14"/>
    </row>
    <row r="13" spans="1:11" ht="18" customHeight="1" x14ac:dyDescent="0.2">
      <c r="A13" s="6" t="s">
        <v>0</v>
      </c>
      <c r="B13" s="6">
        <v>13</v>
      </c>
      <c r="C13" s="6"/>
      <c r="D13" s="13" t="s">
        <v>13</v>
      </c>
    </row>
    <row r="14" spans="1:11" ht="33" customHeight="1" x14ac:dyDescent="0.2">
      <c r="A14" s="6" t="s">
        <v>0</v>
      </c>
      <c r="B14" s="6">
        <v>14</v>
      </c>
      <c r="C14" s="6"/>
      <c r="D14" s="318" t="s">
        <v>14</v>
      </c>
      <c r="E14" s="318"/>
      <c r="F14" s="318"/>
      <c r="G14" s="318"/>
      <c r="H14" s="318"/>
      <c r="I14" s="318"/>
      <c r="J14" s="318"/>
      <c r="K14" s="318"/>
    </row>
    <row r="15" spans="1:11" ht="18" customHeight="1" x14ac:dyDescent="0.2">
      <c r="A15" s="6" t="s">
        <v>0</v>
      </c>
      <c r="B15" s="6">
        <v>15</v>
      </c>
      <c r="C15" s="6"/>
      <c r="D15" s="13" t="s">
        <v>15</v>
      </c>
    </row>
    <row r="16" spans="1:11" ht="18" customHeight="1" x14ac:dyDescent="0.2">
      <c r="A16" s="6" t="s">
        <v>0</v>
      </c>
      <c r="B16" s="6">
        <v>16</v>
      </c>
      <c r="C16" s="6"/>
      <c r="D16" s="13" t="s">
        <v>16</v>
      </c>
    </row>
    <row r="17" spans="1:11" ht="18" customHeight="1" x14ac:dyDescent="0.2">
      <c r="A17" s="6" t="s">
        <v>0</v>
      </c>
      <c r="B17" s="6">
        <v>17</v>
      </c>
      <c r="C17" s="6"/>
      <c r="D17" s="13" t="s">
        <v>17</v>
      </c>
    </row>
    <row r="18" spans="1:11" ht="18" customHeight="1" x14ac:dyDescent="0.2">
      <c r="A18" s="6" t="s">
        <v>0</v>
      </c>
      <c r="B18" s="6">
        <v>18</v>
      </c>
      <c r="C18" s="6"/>
      <c r="D18" s="13" t="s">
        <v>18</v>
      </c>
    </row>
    <row r="19" spans="1:11" ht="34.5" customHeight="1" x14ac:dyDescent="0.2">
      <c r="A19" s="6" t="s">
        <v>0</v>
      </c>
      <c r="B19" s="6">
        <v>19</v>
      </c>
      <c r="C19" s="6"/>
      <c r="D19" s="318" t="s">
        <v>19</v>
      </c>
      <c r="E19" s="318"/>
      <c r="F19" s="318"/>
      <c r="G19" s="318"/>
      <c r="H19" s="318"/>
      <c r="I19" s="318"/>
      <c r="J19" s="318"/>
      <c r="K19" s="318"/>
    </row>
    <row r="20" spans="1:11" ht="18" customHeight="1" x14ac:dyDescent="0.2">
      <c r="A20" s="6" t="s">
        <v>0</v>
      </c>
      <c r="B20" s="6">
        <v>20</v>
      </c>
      <c r="C20" s="6"/>
      <c r="D20" s="13" t="s">
        <v>20</v>
      </c>
    </row>
    <row r="21" spans="1:11" ht="18" customHeight="1" x14ac:dyDescent="0.2">
      <c r="A21" s="6" t="s">
        <v>0</v>
      </c>
      <c r="B21" s="6">
        <v>21</v>
      </c>
      <c r="C21" s="6"/>
      <c r="D21" s="13" t="s">
        <v>21</v>
      </c>
    </row>
    <row r="22" spans="1:11" ht="18" customHeight="1" x14ac:dyDescent="0.2">
      <c r="A22" s="6" t="s">
        <v>0</v>
      </c>
      <c r="B22" s="6">
        <v>22</v>
      </c>
      <c r="C22" s="6"/>
      <c r="D22" s="13" t="s">
        <v>22</v>
      </c>
    </row>
    <row r="23" spans="1:11" ht="18" customHeight="1" x14ac:dyDescent="0.2">
      <c r="A23" s="6" t="s">
        <v>0</v>
      </c>
      <c r="B23" s="6">
        <v>23</v>
      </c>
      <c r="C23" s="6"/>
      <c r="D23" s="13" t="s">
        <v>23</v>
      </c>
    </row>
    <row r="24" spans="1:11" ht="31.5" customHeight="1" x14ac:dyDescent="0.2">
      <c r="A24" s="6" t="s">
        <v>0</v>
      </c>
      <c r="B24" s="6">
        <v>24</v>
      </c>
      <c r="C24" s="6"/>
      <c r="D24" s="318" t="s">
        <v>24</v>
      </c>
      <c r="E24" s="318"/>
      <c r="F24" s="318"/>
      <c r="G24" s="318"/>
      <c r="H24" s="318"/>
      <c r="I24" s="318"/>
      <c r="J24" s="318"/>
      <c r="K24" s="318"/>
    </row>
    <row r="25" spans="1:11" ht="18" customHeight="1" x14ac:dyDescent="0.2">
      <c r="A25" s="6" t="s">
        <v>0</v>
      </c>
      <c r="B25" s="6">
        <v>25</v>
      </c>
      <c r="C25" s="6"/>
      <c r="D25" s="13" t="s">
        <v>25</v>
      </c>
    </row>
    <row r="26" spans="1:11" ht="18" customHeight="1" x14ac:dyDescent="0.2">
      <c r="A26" s="6" t="s">
        <v>0</v>
      </c>
      <c r="B26" s="6">
        <v>26</v>
      </c>
      <c r="C26" s="6"/>
      <c r="D26" s="13" t="s">
        <v>26</v>
      </c>
    </row>
    <row r="27" spans="1:11" ht="18" customHeight="1" x14ac:dyDescent="0.2">
      <c r="A27" s="6" t="s">
        <v>0</v>
      </c>
      <c r="B27" s="6">
        <v>27</v>
      </c>
      <c r="C27" s="6"/>
      <c r="D27" s="13" t="s">
        <v>27</v>
      </c>
    </row>
    <row r="28" spans="1:11" ht="30.75" customHeight="1" x14ac:dyDescent="0.2">
      <c r="A28" s="6" t="s">
        <v>0</v>
      </c>
      <c r="B28" s="6">
        <v>28</v>
      </c>
      <c r="C28" s="6"/>
      <c r="D28" s="318" t="s">
        <v>28</v>
      </c>
      <c r="E28" s="318"/>
      <c r="F28" s="318"/>
      <c r="G28" s="318"/>
      <c r="H28" s="318"/>
      <c r="I28" s="318"/>
      <c r="J28" s="318"/>
      <c r="K28" s="318"/>
    </row>
    <row r="29" spans="1:11" ht="25.5" x14ac:dyDescent="0.2">
      <c r="A29" s="6" t="s">
        <v>0</v>
      </c>
      <c r="B29" s="6">
        <v>29</v>
      </c>
      <c r="C29" s="6"/>
      <c r="D29" s="13" t="s">
        <v>29</v>
      </c>
    </row>
    <row r="30" spans="1:11" ht="25.5" x14ac:dyDescent="0.2">
      <c r="A30" s="6" t="s">
        <v>0</v>
      </c>
      <c r="B30" s="6">
        <v>30</v>
      </c>
      <c r="C30" s="6"/>
      <c r="D30" s="13" t="s">
        <v>30</v>
      </c>
    </row>
    <row r="31" spans="1:11" ht="18" customHeight="1" x14ac:dyDescent="0.2">
      <c r="A31" s="6" t="s">
        <v>0</v>
      </c>
      <c r="B31" s="6">
        <v>31</v>
      </c>
      <c r="C31" s="6"/>
      <c r="D31" s="13" t="s">
        <v>31</v>
      </c>
    </row>
    <row r="32" spans="1:11" ht="27.75" customHeight="1" x14ac:dyDescent="0.2">
      <c r="A32" s="6" t="s">
        <v>0</v>
      </c>
      <c r="B32" s="6">
        <v>32</v>
      </c>
      <c r="C32" s="6"/>
      <c r="D32" s="318" t="s">
        <v>32</v>
      </c>
      <c r="E32" s="318"/>
      <c r="F32" s="318"/>
      <c r="G32" s="318"/>
      <c r="H32" s="318"/>
      <c r="I32" s="318"/>
      <c r="J32" s="318"/>
      <c r="K32" s="318"/>
    </row>
    <row r="33" spans="1:11" ht="18" customHeight="1" x14ac:dyDescent="0.2">
      <c r="A33" s="6" t="s">
        <v>0</v>
      </c>
      <c r="B33" s="6">
        <v>33</v>
      </c>
      <c r="C33" s="6"/>
      <c r="D33" s="13" t="s">
        <v>33</v>
      </c>
    </row>
    <row r="34" spans="1:11" ht="18" customHeight="1" x14ac:dyDescent="0.2">
      <c r="A34" s="6" t="s">
        <v>0</v>
      </c>
      <c r="B34" s="6">
        <v>34</v>
      </c>
      <c r="C34" s="6"/>
      <c r="D34" s="13" t="s">
        <v>34</v>
      </c>
    </row>
    <row r="35" spans="1:11" ht="18" customHeight="1" x14ac:dyDescent="0.2">
      <c r="A35" s="6" t="s">
        <v>0</v>
      </c>
      <c r="B35" s="6">
        <v>35</v>
      </c>
      <c r="C35" s="6"/>
      <c r="D35" s="13" t="s">
        <v>35</v>
      </c>
    </row>
    <row r="36" spans="1:11" ht="30" customHeight="1" x14ac:dyDescent="0.2">
      <c r="A36" s="6" t="s">
        <v>0</v>
      </c>
      <c r="B36" s="6">
        <v>36</v>
      </c>
      <c r="C36" s="6"/>
      <c r="D36" s="318" t="s">
        <v>36</v>
      </c>
      <c r="E36" s="318"/>
      <c r="F36" s="318"/>
      <c r="G36" s="318"/>
      <c r="H36" s="318"/>
      <c r="I36" s="318"/>
      <c r="J36" s="318"/>
      <c r="K36" s="318"/>
    </row>
    <row r="37" spans="1:11" ht="18" customHeight="1" x14ac:dyDescent="0.2">
      <c r="A37" s="6" t="s">
        <v>0</v>
      </c>
      <c r="B37" s="6">
        <v>37</v>
      </c>
      <c r="C37" s="6"/>
      <c r="D37" s="13" t="s">
        <v>37</v>
      </c>
    </row>
    <row r="38" spans="1:11" ht="18" customHeight="1" x14ac:dyDescent="0.2">
      <c r="A38" s="6" t="s">
        <v>0</v>
      </c>
      <c r="B38" s="6">
        <v>38</v>
      </c>
      <c r="C38" s="6"/>
      <c r="D38" s="13" t="s">
        <v>38</v>
      </c>
    </row>
    <row r="39" spans="1:11" ht="18" customHeight="1" x14ac:dyDescent="0.2">
      <c r="A39" s="6" t="s">
        <v>0</v>
      </c>
      <c r="B39" s="6">
        <v>39</v>
      </c>
      <c r="C39" s="6"/>
      <c r="D39" s="13" t="s">
        <v>39</v>
      </c>
    </row>
    <row r="40" spans="1:11" ht="27.75" customHeight="1" x14ac:dyDescent="0.2">
      <c r="A40" s="6" t="s">
        <v>0</v>
      </c>
      <c r="B40" s="6">
        <v>40</v>
      </c>
      <c r="C40" s="6"/>
      <c r="D40" s="318" t="s">
        <v>40</v>
      </c>
      <c r="E40" s="318"/>
      <c r="F40" s="318"/>
      <c r="G40" s="318"/>
      <c r="H40" s="318"/>
      <c r="I40" s="318"/>
      <c r="J40" s="318"/>
      <c r="K40" s="318"/>
    </row>
    <row r="41" spans="1:11" ht="18" customHeight="1" x14ac:dyDescent="0.2">
      <c r="A41" s="6" t="s">
        <v>0</v>
      </c>
      <c r="B41" s="6">
        <v>41</v>
      </c>
      <c r="C41" s="6"/>
      <c r="D41" s="13" t="s">
        <v>41</v>
      </c>
    </row>
    <row r="42" spans="1:11" ht="18" customHeight="1" x14ac:dyDescent="0.2">
      <c r="A42" s="6" t="s">
        <v>0</v>
      </c>
      <c r="B42" s="6">
        <v>42</v>
      </c>
      <c r="C42" s="6"/>
      <c r="D42" s="13" t="s">
        <v>42</v>
      </c>
    </row>
    <row r="43" spans="1:11" ht="33" customHeight="1" x14ac:dyDescent="0.2">
      <c r="A43" s="6" t="s">
        <v>0</v>
      </c>
      <c r="B43" s="6">
        <v>43</v>
      </c>
      <c r="C43" s="6"/>
      <c r="D43" s="13" t="s">
        <v>43</v>
      </c>
    </row>
    <row r="44" spans="1:11" ht="18" customHeight="1" x14ac:dyDescent="0.2">
      <c r="A44" s="6" t="s">
        <v>0</v>
      </c>
      <c r="B44" s="6">
        <v>44</v>
      </c>
      <c r="C44" s="6"/>
      <c r="D44" s="13" t="s">
        <v>44</v>
      </c>
    </row>
    <row r="45" spans="1:11" ht="29.25" customHeight="1" x14ac:dyDescent="0.2">
      <c r="A45" s="6" t="s">
        <v>0</v>
      </c>
      <c r="B45" s="6">
        <v>45</v>
      </c>
      <c r="C45" s="6"/>
      <c r="D45" s="13" t="s">
        <v>45</v>
      </c>
    </row>
    <row r="46" spans="1:11" ht="18" customHeight="1" x14ac:dyDescent="0.2">
      <c r="A46" s="6" t="s">
        <v>0</v>
      </c>
      <c r="B46" s="6">
        <v>46</v>
      </c>
      <c r="C46" s="6"/>
      <c r="D46" s="13" t="s">
        <v>46</v>
      </c>
    </row>
    <row r="47" spans="1:11" ht="30.75" customHeight="1" x14ac:dyDescent="0.2">
      <c r="A47" s="6" t="s">
        <v>0</v>
      </c>
      <c r="B47" s="6">
        <v>47</v>
      </c>
      <c r="C47" s="6"/>
      <c r="D47" s="13" t="s">
        <v>47</v>
      </c>
    </row>
    <row r="48" spans="1:11" ht="12.75" x14ac:dyDescent="0.2">
      <c r="A48" s="6" t="s">
        <v>0</v>
      </c>
      <c r="B48" s="6">
        <v>48</v>
      </c>
      <c r="C48" s="6"/>
      <c r="D48" s="13" t="s">
        <v>48</v>
      </c>
    </row>
    <row r="49" spans="1:11" ht="25.5" x14ac:dyDescent="0.2">
      <c r="A49" s="6" t="s">
        <v>0</v>
      </c>
      <c r="B49" s="6">
        <v>49</v>
      </c>
      <c r="C49" s="6"/>
      <c r="D49" s="13" t="s">
        <v>49</v>
      </c>
    </row>
    <row r="50" spans="1:11" ht="12.75" x14ac:dyDescent="0.2">
      <c r="A50" s="6" t="s">
        <v>0</v>
      </c>
      <c r="B50" s="6">
        <v>50</v>
      </c>
      <c r="C50" s="6"/>
      <c r="D50" s="13" t="s">
        <v>50</v>
      </c>
    </row>
    <row r="51" spans="1:11" ht="21" customHeight="1" x14ac:dyDescent="0.2">
      <c r="A51" s="6" t="s">
        <v>0</v>
      </c>
      <c r="B51" s="6">
        <v>51</v>
      </c>
      <c r="C51" s="6"/>
      <c r="D51" s="13" t="s">
        <v>51</v>
      </c>
    </row>
    <row r="52" spans="1:11" ht="26.25" customHeight="1" x14ac:dyDescent="0.2">
      <c r="A52" s="6" t="s">
        <v>0</v>
      </c>
      <c r="B52" s="6">
        <v>52</v>
      </c>
      <c r="C52" s="6"/>
      <c r="D52" s="318" t="s">
        <v>52</v>
      </c>
      <c r="E52" s="318"/>
      <c r="F52" s="318"/>
      <c r="G52" s="318"/>
      <c r="H52" s="318"/>
      <c r="I52" s="318"/>
      <c r="J52" s="318"/>
      <c r="K52" s="318"/>
    </row>
    <row r="53" spans="1:11" ht="29.25" customHeight="1" x14ac:dyDescent="0.2">
      <c r="A53" s="6" t="s">
        <v>0</v>
      </c>
      <c r="B53" s="6">
        <v>53</v>
      </c>
      <c r="C53" s="6"/>
      <c r="D53" s="13" t="s">
        <v>53</v>
      </c>
    </row>
    <row r="54" spans="1:11" ht="18" customHeight="1" x14ac:dyDescent="0.2">
      <c r="A54" s="6" t="s">
        <v>0</v>
      </c>
      <c r="B54" s="6">
        <v>54</v>
      </c>
      <c r="C54" s="6"/>
      <c r="D54" s="13" t="s">
        <v>54</v>
      </c>
    </row>
    <row r="55" spans="1:11" ht="18" customHeight="1" x14ac:dyDescent="0.2">
      <c r="A55" s="6" t="s">
        <v>0</v>
      </c>
      <c r="B55" s="6">
        <v>55</v>
      </c>
      <c r="C55" s="6"/>
      <c r="D55" s="13" t="s">
        <v>55</v>
      </c>
    </row>
    <row r="56" spans="1:11" ht="18" customHeight="1" x14ac:dyDescent="0.2">
      <c r="A56" s="6" t="s">
        <v>0</v>
      </c>
      <c r="B56" s="6">
        <v>56</v>
      </c>
      <c r="C56" s="6"/>
      <c r="D56" s="13" t="s">
        <v>56</v>
      </c>
    </row>
    <row r="57" spans="1:11" ht="18" customHeight="1" x14ac:dyDescent="0.2">
      <c r="B57" s="6"/>
      <c r="C57" s="6"/>
    </row>
  </sheetData>
  <mergeCells count="8">
    <mergeCell ref="D40:K40"/>
    <mergeCell ref="D52:K52"/>
    <mergeCell ref="D14:K14"/>
    <mergeCell ref="D19:K19"/>
    <mergeCell ref="D24:K24"/>
    <mergeCell ref="D28:K28"/>
    <mergeCell ref="D32:K32"/>
    <mergeCell ref="D36:K36"/>
  </mergeCells>
  <pageMargins left="0.70866141732283472" right="0.70866141732283472" top="1.1417322834645669" bottom="0.74803149606299213" header="0.11811023622047245" footer="0.31496062992125984"/>
  <pageSetup orientation="landscape" r:id="rId1"/>
  <headerFooter>
    <oddHeader>&amp;L&amp;G&amp;R&amp;"Verdana,Negrita"&amp;12INDICE
&amp;"Verdana,Normal"&amp;9Catastro Vitícola Nacional 2019</oddHeader>
    <oddFooter>&amp;R&amp;"Verdana,Normal"Página &amp;P de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K13" sqref="K13"/>
    </sheetView>
  </sheetViews>
  <sheetFormatPr baseColWidth="10" defaultColWidth="11.42578125" defaultRowHeight="21" customHeight="1" x14ac:dyDescent="0.2"/>
  <cols>
    <col min="1" max="1" width="17.42578125" style="1" customWidth="1"/>
    <col min="2" max="2" width="16.5703125" style="1" customWidth="1"/>
    <col min="3" max="3" width="15.28515625" style="1" customWidth="1"/>
    <col min="4" max="4" width="16.28515625" style="1" customWidth="1"/>
    <col min="5" max="5" width="16.7109375" style="272" customWidth="1"/>
    <col min="6" max="16384" width="11.42578125" style="1"/>
  </cols>
  <sheetData>
    <row r="1" spans="1:5" ht="21" customHeight="1" thickBot="1" x14ac:dyDescent="0.25">
      <c r="A1" s="3" t="s">
        <v>286</v>
      </c>
    </row>
    <row r="2" spans="1:5" ht="21" customHeight="1" x14ac:dyDescent="0.2">
      <c r="A2" s="349" t="s">
        <v>234</v>
      </c>
      <c r="B2" s="391" t="s">
        <v>235</v>
      </c>
      <c r="C2" s="391"/>
      <c r="D2" s="397"/>
      <c r="E2" s="353" t="s">
        <v>69</v>
      </c>
    </row>
    <row r="3" spans="1:5" ht="31.5" customHeight="1" x14ac:dyDescent="0.2">
      <c r="A3" s="350"/>
      <c r="B3" s="305" t="s">
        <v>67</v>
      </c>
      <c r="C3" s="306" t="s">
        <v>236</v>
      </c>
      <c r="D3" s="306" t="s">
        <v>237</v>
      </c>
      <c r="E3" s="354"/>
    </row>
    <row r="4" spans="1:5" ht="21" customHeight="1" x14ac:dyDescent="0.2">
      <c r="A4" s="19" t="s">
        <v>287</v>
      </c>
      <c r="B4" s="15">
        <v>95.69</v>
      </c>
      <c r="C4" s="15"/>
      <c r="D4" s="15"/>
      <c r="E4" s="23">
        <f t="shared" ref="E4:E16" si="0">SUM(B4:D4)</f>
        <v>95.69</v>
      </c>
    </row>
    <row r="5" spans="1:5" ht="21" customHeight="1" x14ac:dyDescent="0.2">
      <c r="A5" s="19" t="s">
        <v>92</v>
      </c>
      <c r="B5" s="15">
        <v>37.480000000000004</v>
      </c>
      <c r="C5" s="15"/>
      <c r="D5" s="15">
        <v>0.75</v>
      </c>
      <c r="E5" s="23">
        <f t="shared" si="0"/>
        <v>38.230000000000004</v>
      </c>
    </row>
    <row r="6" spans="1:5" ht="21" customHeight="1" x14ac:dyDescent="0.2">
      <c r="A6" s="19" t="s">
        <v>288</v>
      </c>
      <c r="B6" s="15">
        <v>177.73000000000002</v>
      </c>
      <c r="C6" s="15">
        <v>5.8999999999999995</v>
      </c>
      <c r="D6" s="15">
        <v>18.659999999999997</v>
      </c>
      <c r="E6" s="23">
        <f t="shared" si="0"/>
        <v>202.29000000000002</v>
      </c>
    </row>
    <row r="7" spans="1:5" ht="21" customHeight="1" x14ac:dyDescent="0.2">
      <c r="A7" s="19" t="s">
        <v>289</v>
      </c>
      <c r="B7" s="15"/>
      <c r="C7" s="15"/>
      <c r="D7" s="15"/>
      <c r="E7" s="23">
        <f t="shared" si="0"/>
        <v>0</v>
      </c>
    </row>
    <row r="8" spans="1:5" ht="21" customHeight="1" x14ac:dyDescent="0.2">
      <c r="A8" s="19" t="s">
        <v>290</v>
      </c>
      <c r="B8" s="15"/>
      <c r="C8" s="15">
        <v>26.9</v>
      </c>
      <c r="D8" s="15">
        <v>16</v>
      </c>
      <c r="E8" s="23">
        <f t="shared" si="0"/>
        <v>42.9</v>
      </c>
    </row>
    <row r="9" spans="1:5" ht="21" customHeight="1" x14ac:dyDescent="0.2">
      <c r="A9" s="19" t="s">
        <v>291</v>
      </c>
      <c r="B9" s="15">
        <v>957.48000000000172</v>
      </c>
      <c r="C9" s="15">
        <v>27.440000000000005</v>
      </c>
      <c r="D9" s="15">
        <v>0.95</v>
      </c>
      <c r="E9" s="23">
        <f t="shared" si="0"/>
        <v>985.87000000000182</v>
      </c>
    </row>
    <row r="10" spans="1:5" ht="21" customHeight="1" x14ac:dyDescent="0.2">
      <c r="A10" s="19" t="s">
        <v>292</v>
      </c>
      <c r="B10" s="55">
        <v>3369.6500000000019</v>
      </c>
      <c r="C10" s="15">
        <v>1488.3199999999997</v>
      </c>
      <c r="D10" s="15">
        <v>771.50999999999988</v>
      </c>
      <c r="E10" s="23">
        <f t="shared" si="0"/>
        <v>5629.4800000000014</v>
      </c>
    </row>
    <row r="11" spans="1:5" ht="21" customHeight="1" x14ac:dyDescent="0.2">
      <c r="A11" s="19" t="s">
        <v>293</v>
      </c>
      <c r="B11" s="15">
        <v>289.7799999999998</v>
      </c>
      <c r="C11" s="15">
        <v>3.3</v>
      </c>
      <c r="D11" s="15">
        <v>25.529999999999998</v>
      </c>
      <c r="E11" s="23">
        <f t="shared" si="0"/>
        <v>318.60999999999979</v>
      </c>
    </row>
    <row r="12" spans="1:5" ht="21" customHeight="1" x14ac:dyDescent="0.2">
      <c r="A12" s="19" t="s">
        <v>294</v>
      </c>
      <c r="B12" s="15">
        <v>668.07000000000062</v>
      </c>
      <c r="C12" s="15">
        <v>109.34000000000002</v>
      </c>
      <c r="D12" s="15">
        <v>205.48</v>
      </c>
      <c r="E12" s="23">
        <f t="shared" si="0"/>
        <v>982.89000000000067</v>
      </c>
    </row>
    <row r="13" spans="1:5" ht="21" customHeight="1" x14ac:dyDescent="0.2">
      <c r="A13" s="19" t="s">
        <v>295</v>
      </c>
      <c r="B13" s="15">
        <v>530.89</v>
      </c>
      <c r="C13" s="15">
        <v>0.65</v>
      </c>
      <c r="D13" s="15">
        <v>7.9699999999999989</v>
      </c>
      <c r="E13" s="23">
        <f t="shared" si="0"/>
        <v>539.51</v>
      </c>
    </row>
    <row r="14" spans="1:5" ht="21" customHeight="1" x14ac:dyDescent="0.2">
      <c r="A14" s="19" t="s">
        <v>296</v>
      </c>
      <c r="B14" s="15">
        <v>1622.2000000000005</v>
      </c>
      <c r="C14" s="15">
        <v>17.48</v>
      </c>
      <c r="D14" s="15">
        <v>42.690000000000005</v>
      </c>
      <c r="E14" s="23">
        <f t="shared" si="0"/>
        <v>1682.3700000000006</v>
      </c>
    </row>
    <row r="15" spans="1:5" ht="21" customHeight="1" x14ac:dyDescent="0.2">
      <c r="A15" s="19" t="s">
        <v>297</v>
      </c>
      <c r="B15" s="15">
        <v>786.04000000000042</v>
      </c>
      <c r="C15" s="15">
        <v>184.45999999999998</v>
      </c>
      <c r="D15" s="15">
        <v>161.5</v>
      </c>
      <c r="E15" s="23">
        <f t="shared" si="0"/>
        <v>1132.0000000000005</v>
      </c>
    </row>
    <row r="16" spans="1:5" ht="21" customHeight="1" thickBot="1" x14ac:dyDescent="0.25">
      <c r="A16" s="159" t="s">
        <v>239</v>
      </c>
      <c r="B16" s="307">
        <f>SUM(B4:B15)</f>
        <v>8535.0100000000057</v>
      </c>
      <c r="C16" s="307">
        <f>SUM(C4:C15)</f>
        <v>1863.7899999999997</v>
      </c>
      <c r="D16" s="307">
        <f>SUM(D4:D15)</f>
        <v>1251.04</v>
      </c>
      <c r="E16" s="308">
        <f t="shared" si="0"/>
        <v>11649.840000000004</v>
      </c>
    </row>
  </sheetData>
  <mergeCells count="3">
    <mergeCell ref="A2:A3"/>
    <mergeCell ref="B2:D2"/>
    <mergeCell ref="E2:E3"/>
  </mergeCells>
  <printOptions horizontalCentered="1"/>
  <pageMargins left="0.70866141732283472" right="0.70866141732283472" top="1.7322834645669292" bottom="0.74803149606299213" header="0.70866141732283472" footer="0.31496062992125984"/>
  <pageSetup orientation="landscape" r:id="rId1"/>
  <headerFooter>
    <oddHeader>&amp;L&amp;G&amp;C&amp;"Verdana,Negrita"CATASTRO DE VIDES (has)
REGION DE COQUIMBO&amp;RCUADRO N° 20</oddHeader>
    <oddFooter>&amp;R&amp;F</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D16" sqref="A16:D16"/>
    </sheetView>
  </sheetViews>
  <sheetFormatPr baseColWidth="10" defaultColWidth="13.42578125" defaultRowHeight="24.75" customHeight="1" x14ac:dyDescent="0.25"/>
  <cols>
    <col min="1" max="1" width="20.42578125" style="1" customWidth="1"/>
    <col min="2" max="6" width="13.42578125" style="1"/>
    <col min="7" max="7" width="11.42578125" customWidth="1"/>
    <col min="8" max="16384" width="13.42578125" style="1"/>
  </cols>
  <sheetData>
    <row r="1" spans="1:9" ht="18" customHeight="1" thickBot="1" x14ac:dyDescent="0.3">
      <c r="A1" s="3" t="s">
        <v>298</v>
      </c>
    </row>
    <row r="2" spans="1:9" ht="24.75" customHeight="1" x14ac:dyDescent="0.25">
      <c r="A2" s="349" t="s">
        <v>234</v>
      </c>
      <c r="B2" s="400" t="s">
        <v>230</v>
      </c>
      <c r="C2" s="401"/>
      <c r="D2" s="353" t="s">
        <v>69</v>
      </c>
    </row>
    <row r="3" spans="1:9" ht="24.75" customHeight="1" x14ac:dyDescent="0.25">
      <c r="A3" s="350"/>
      <c r="B3" s="305" t="s">
        <v>299</v>
      </c>
      <c r="C3" s="305" t="s">
        <v>300</v>
      </c>
      <c r="D3" s="354"/>
    </row>
    <row r="4" spans="1:9" ht="24.75" customHeight="1" x14ac:dyDescent="0.25">
      <c r="A4" s="267" t="s">
        <v>287</v>
      </c>
      <c r="B4" s="213">
        <v>7</v>
      </c>
      <c r="C4" s="213"/>
      <c r="D4" s="269">
        <f>SUM(B4:C4)</f>
        <v>7</v>
      </c>
      <c r="E4" s="5"/>
      <c r="F4" s="5"/>
      <c r="H4"/>
      <c r="I4"/>
    </row>
    <row r="5" spans="1:9" ht="24.75" customHeight="1" x14ac:dyDescent="0.25">
      <c r="A5" s="267" t="s">
        <v>92</v>
      </c>
      <c r="B5" s="213">
        <v>6</v>
      </c>
      <c r="C5" s="213">
        <v>1</v>
      </c>
      <c r="D5" s="269">
        <f t="shared" ref="D5:D15" si="0">SUM(B5:C5)</f>
        <v>7</v>
      </c>
      <c r="E5" s="5"/>
      <c r="F5" s="5"/>
      <c r="H5"/>
      <c r="I5"/>
    </row>
    <row r="6" spans="1:9" ht="24.75" customHeight="1" x14ac:dyDescent="0.25">
      <c r="A6" s="267" t="s">
        <v>288</v>
      </c>
      <c r="B6" s="213">
        <v>81</v>
      </c>
      <c r="C6" s="213">
        <v>7</v>
      </c>
      <c r="D6" s="269">
        <f t="shared" si="0"/>
        <v>88</v>
      </c>
      <c r="E6" s="5"/>
      <c r="F6" s="5"/>
      <c r="H6"/>
      <c r="I6"/>
    </row>
    <row r="7" spans="1:9" ht="24.75" customHeight="1" x14ac:dyDescent="0.25">
      <c r="A7" s="267" t="s">
        <v>289</v>
      </c>
      <c r="B7" s="213"/>
      <c r="C7" s="273"/>
      <c r="D7" s="269">
        <f t="shared" si="0"/>
        <v>0</v>
      </c>
      <c r="E7" s="5"/>
      <c r="F7" s="5"/>
      <c r="H7"/>
      <c r="I7"/>
    </row>
    <row r="8" spans="1:9" ht="24.75" customHeight="1" x14ac:dyDescent="0.25">
      <c r="A8" s="267" t="s">
        <v>290</v>
      </c>
      <c r="B8" s="213"/>
      <c r="C8" s="213">
        <v>5</v>
      </c>
      <c r="D8" s="269">
        <f t="shared" si="0"/>
        <v>5</v>
      </c>
      <c r="E8" s="5"/>
      <c r="F8" s="5"/>
      <c r="H8"/>
      <c r="I8"/>
    </row>
    <row r="9" spans="1:9" ht="24.75" customHeight="1" x14ac:dyDescent="0.25">
      <c r="A9" s="267" t="s">
        <v>291</v>
      </c>
      <c r="B9" s="213">
        <v>551</v>
      </c>
      <c r="C9" s="213">
        <v>27</v>
      </c>
      <c r="D9" s="269">
        <f t="shared" si="0"/>
        <v>578</v>
      </c>
      <c r="E9" s="5"/>
      <c r="F9" s="5"/>
      <c r="H9"/>
      <c r="I9"/>
    </row>
    <row r="10" spans="1:9" ht="24.75" customHeight="1" x14ac:dyDescent="0.25">
      <c r="A10" s="267" t="s">
        <v>292</v>
      </c>
      <c r="B10" s="213">
        <v>399</v>
      </c>
      <c r="C10" s="213">
        <v>81</v>
      </c>
      <c r="D10" s="269">
        <f t="shared" si="0"/>
        <v>480</v>
      </c>
      <c r="E10" s="5"/>
      <c r="F10" s="5"/>
      <c r="H10"/>
      <c r="I10"/>
    </row>
    <row r="11" spans="1:9" ht="24.75" customHeight="1" x14ac:dyDescent="0.25">
      <c r="A11" s="267" t="s">
        <v>293</v>
      </c>
      <c r="B11" s="213">
        <v>119</v>
      </c>
      <c r="C11" s="213">
        <v>12</v>
      </c>
      <c r="D11" s="269">
        <f t="shared" si="0"/>
        <v>131</v>
      </c>
      <c r="E11" s="5"/>
      <c r="F11" s="5"/>
      <c r="H11"/>
      <c r="I11"/>
    </row>
    <row r="12" spans="1:9" ht="24.75" customHeight="1" x14ac:dyDescent="0.25">
      <c r="A12" s="267" t="s">
        <v>294</v>
      </c>
      <c r="B12" s="213">
        <v>96</v>
      </c>
      <c r="C12" s="213">
        <v>19</v>
      </c>
      <c r="D12" s="269">
        <f t="shared" si="0"/>
        <v>115</v>
      </c>
      <c r="E12" s="5"/>
      <c r="F12" s="5"/>
      <c r="H12"/>
      <c r="I12"/>
    </row>
    <row r="13" spans="1:9" ht="24.75" customHeight="1" x14ac:dyDescent="0.25">
      <c r="A13" s="267" t="s">
        <v>295</v>
      </c>
      <c r="B13" s="213">
        <v>153</v>
      </c>
      <c r="C13" s="213">
        <v>3</v>
      </c>
      <c r="D13" s="269">
        <f t="shared" si="0"/>
        <v>156</v>
      </c>
      <c r="E13" s="5"/>
      <c r="F13" s="5"/>
      <c r="H13"/>
      <c r="I13"/>
    </row>
    <row r="14" spans="1:9" ht="24.75" customHeight="1" x14ac:dyDescent="0.25">
      <c r="A14" s="267" t="s">
        <v>296</v>
      </c>
      <c r="B14" s="213">
        <v>528</v>
      </c>
      <c r="C14" s="213">
        <v>18</v>
      </c>
      <c r="D14" s="269">
        <f t="shared" si="0"/>
        <v>546</v>
      </c>
      <c r="F14" s="5"/>
    </row>
    <row r="15" spans="1:9" ht="24.75" customHeight="1" x14ac:dyDescent="0.25">
      <c r="A15" s="267" t="s">
        <v>297</v>
      </c>
      <c r="B15" s="213">
        <v>188</v>
      </c>
      <c r="C15" s="213">
        <v>30</v>
      </c>
      <c r="D15" s="269">
        <f t="shared" si="0"/>
        <v>218</v>
      </c>
    </row>
    <row r="16" spans="1:9" ht="24.75" customHeight="1" thickBot="1" x14ac:dyDescent="0.3">
      <c r="A16" s="309" t="s">
        <v>239</v>
      </c>
      <c r="B16" s="310">
        <f>SUM(B4:B15)</f>
        <v>2128</v>
      </c>
      <c r="C16" s="310">
        <f>SUM(C4:C15)</f>
        <v>203</v>
      </c>
      <c r="D16" s="311">
        <f>SUM(B16:C16)</f>
        <v>2331</v>
      </c>
    </row>
  </sheetData>
  <mergeCells count="3">
    <mergeCell ref="A2:A3"/>
    <mergeCell ref="B2:C2"/>
    <mergeCell ref="D2:D3"/>
  </mergeCells>
  <printOptions horizontalCentered="1"/>
  <pageMargins left="0.70866141732283472" right="0.70866141732283472" top="1.7322834645669292" bottom="0.74803149606299213" header="0.70866141732283472" footer="0.31496062992125984"/>
  <pageSetup orientation="landscape" r:id="rId1"/>
  <headerFooter>
    <oddHeader>&amp;L&amp;G&amp;C&amp;"Verdana,Negrita"NUMERO DE PROPIEDADES CON PLANTACIONES DE VIDES PARA PISCO Y VINIFICACION
REGION DE COQUIMBO&amp;RCUADRO N° 21</oddHeader>
    <oddFooter>&amp;R&amp;F</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2" workbookViewId="0">
      <selection activeCell="K14" sqref="A14:K14"/>
    </sheetView>
  </sheetViews>
  <sheetFormatPr baseColWidth="10" defaultColWidth="11.42578125" defaultRowHeight="14.25" x14ac:dyDescent="0.2"/>
  <cols>
    <col min="1" max="1" width="15.28515625" style="1" bestFit="1" customWidth="1"/>
    <col min="2" max="2" width="8.42578125" style="1" bestFit="1" customWidth="1"/>
    <col min="3" max="3" width="8.28515625" style="1" customWidth="1"/>
    <col min="4" max="4" width="10.42578125" style="1" customWidth="1"/>
    <col min="5" max="5" width="10.28515625" style="1" customWidth="1"/>
    <col min="6" max="7" width="5.85546875" style="1" customWidth="1"/>
    <col min="8" max="9" width="10.42578125" style="1" customWidth="1"/>
    <col min="10" max="10" width="8.42578125" style="1" customWidth="1"/>
    <col min="11" max="11" width="9.7109375" style="1" bestFit="1" customWidth="1"/>
    <col min="12" max="16384" width="11.42578125" style="1"/>
  </cols>
  <sheetData>
    <row r="1" spans="1:11" s="3" customFormat="1" ht="13.5" thickBot="1" x14ac:dyDescent="0.25">
      <c r="A1" s="3" t="s">
        <v>301</v>
      </c>
    </row>
    <row r="2" spans="1:11" ht="31.5" customHeight="1" x14ac:dyDescent="0.2">
      <c r="A2" s="349" t="s">
        <v>234</v>
      </c>
      <c r="B2" s="402" t="s">
        <v>274</v>
      </c>
      <c r="C2" s="351"/>
      <c r="D2" s="351"/>
      <c r="E2" s="351"/>
      <c r="F2" s="351"/>
      <c r="G2" s="351"/>
      <c r="H2" s="351"/>
      <c r="I2" s="351"/>
      <c r="J2" s="352"/>
      <c r="K2" s="403" t="s">
        <v>69</v>
      </c>
    </row>
    <row r="3" spans="1:11" ht="102" customHeight="1" x14ac:dyDescent="0.2">
      <c r="A3" s="350"/>
      <c r="B3" s="144" t="s">
        <v>135</v>
      </c>
      <c r="C3" s="144" t="s">
        <v>225</v>
      </c>
      <c r="D3" s="144" t="s">
        <v>226</v>
      </c>
      <c r="E3" s="144" t="s">
        <v>137</v>
      </c>
      <c r="F3" s="144" t="s">
        <v>138</v>
      </c>
      <c r="G3" s="144" t="s">
        <v>199</v>
      </c>
      <c r="H3" s="144" t="s">
        <v>302</v>
      </c>
      <c r="I3" s="144" t="s">
        <v>303</v>
      </c>
      <c r="J3" s="144" t="s">
        <v>155</v>
      </c>
      <c r="K3" s="404"/>
    </row>
    <row r="4" spans="1:11" x14ac:dyDescent="0.2">
      <c r="A4" s="19" t="s">
        <v>287</v>
      </c>
      <c r="B4" s="10"/>
      <c r="C4" s="10"/>
      <c r="D4" s="10">
        <v>1</v>
      </c>
      <c r="E4" s="10">
        <v>2.42</v>
      </c>
      <c r="F4" s="10"/>
      <c r="G4" s="10"/>
      <c r="H4" s="10">
        <v>44.019999999999996</v>
      </c>
      <c r="I4" s="10">
        <v>48.249999999999993</v>
      </c>
      <c r="J4" s="10"/>
      <c r="K4" s="274">
        <f t="shared" ref="K4:K13" si="0">SUM(B4:J4)</f>
        <v>95.69</v>
      </c>
    </row>
    <row r="5" spans="1:11" x14ac:dyDescent="0.2">
      <c r="A5" s="19" t="s">
        <v>92</v>
      </c>
      <c r="B5" s="10"/>
      <c r="C5" s="10">
        <v>0.5</v>
      </c>
      <c r="D5" s="10">
        <v>7.1</v>
      </c>
      <c r="E5" s="10">
        <v>2.65</v>
      </c>
      <c r="F5" s="10"/>
      <c r="G5" s="10"/>
      <c r="H5" s="10">
        <v>8.1000000000000014</v>
      </c>
      <c r="I5" s="10">
        <v>19.130000000000003</v>
      </c>
      <c r="J5" s="10"/>
      <c r="K5" s="274">
        <f t="shared" si="0"/>
        <v>37.480000000000004</v>
      </c>
    </row>
    <row r="6" spans="1:11" x14ac:dyDescent="0.2">
      <c r="A6" s="19" t="s">
        <v>288</v>
      </c>
      <c r="B6" s="10">
        <v>0.25</v>
      </c>
      <c r="C6" s="10"/>
      <c r="D6" s="10">
        <v>1.55</v>
      </c>
      <c r="E6" s="10">
        <v>35.399999999999991</v>
      </c>
      <c r="F6" s="10">
        <v>0.5</v>
      </c>
      <c r="G6" s="10"/>
      <c r="H6" s="10">
        <v>18.45</v>
      </c>
      <c r="I6" s="10">
        <v>121.58000000000003</v>
      </c>
      <c r="J6" s="10"/>
      <c r="K6" s="274">
        <f t="shared" si="0"/>
        <v>177.73000000000002</v>
      </c>
    </row>
    <row r="7" spans="1:11" x14ac:dyDescent="0.2">
      <c r="A7" s="19" t="s">
        <v>291</v>
      </c>
      <c r="B7" s="10">
        <v>14.04</v>
      </c>
      <c r="C7" s="10">
        <v>0.5</v>
      </c>
      <c r="D7" s="10">
        <v>118.92999999999996</v>
      </c>
      <c r="E7" s="10">
        <v>347.40999999999991</v>
      </c>
      <c r="F7" s="10"/>
      <c r="G7" s="10"/>
      <c r="H7" s="10">
        <v>161.65999999999994</v>
      </c>
      <c r="I7" s="10">
        <v>300.07999999999993</v>
      </c>
      <c r="J7" s="10">
        <v>14.860000000000001</v>
      </c>
      <c r="K7" s="274">
        <f t="shared" si="0"/>
        <v>957.47999999999979</v>
      </c>
    </row>
    <row r="8" spans="1:11" x14ac:dyDescent="0.2">
      <c r="A8" s="19" t="s">
        <v>292</v>
      </c>
      <c r="B8" s="10">
        <v>87.88</v>
      </c>
      <c r="C8" s="10">
        <v>13.100000000000001</v>
      </c>
      <c r="D8" s="10">
        <v>570.93999999999994</v>
      </c>
      <c r="E8" s="10">
        <v>81.039999999999992</v>
      </c>
      <c r="F8" s="10"/>
      <c r="G8" s="10"/>
      <c r="H8" s="10">
        <v>768.26000000000045</v>
      </c>
      <c r="I8" s="10">
        <v>1744.7899999999997</v>
      </c>
      <c r="J8" s="10">
        <v>103.64</v>
      </c>
      <c r="K8" s="274">
        <f t="shared" si="0"/>
        <v>3369.65</v>
      </c>
    </row>
    <row r="9" spans="1:11" x14ac:dyDescent="0.2">
      <c r="A9" s="19" t="s">
        <v>293</v>
      </c>
      <c r="B9" s="10"/>
      <c r="C9" s="10">
        <v>0.25</v>
      </c>
      <c r="D9" s="10">
        <v>25.619999999999997</v>
      </c>
      <c r="E9" s="10">
        <v>118.88000000000001</v>
      </c>
      <c r="F9" s="10"/>
      <c r="G9" s="10"/>
      <c r="H9" s="10">
        <v>58.930000000000007</v>
      </c>
      <c r="I9" s="10">
        <v>78.55</v>
      </c>
      <c r="J9" s="10">
        <v>7.5499999999999989</v>
      </c>
      <c r="K9" s="274">
        <f t="shared" si="0"/>
        <v>289.78000000000003</v>
      </c>
    </row>
    <row r="10" spans="1:11" x14ac:dyDescent="0.2">
      <c r="A10" s="19" t="s">
        <v>294</v>
      </c>
      <c r="B10" s="10">
        <v>16.489999999999998</v>
      </c>
      <c r="C10" s="10"/>
      <c r="D10" s="10">
        <v>125.19999999999996</v>
      </c>
      <c r="E10" s="10">
        <v>16.380000000000003</v>
      </c>
      <c r="F10" s="10"/>
      <c r="G10" s="10"/>
      <c r="H10" s="10">
        <v>154.34000000000003</v>
      </c>
      <c r="I10" s="10">
        <v>343.49</v>
      </c>
      <c r="J10" s="10">
        <v>12.170000000000002</v>
      </c>
      <c r="K10" s="274">
        <f t="shared" si="0"/>
        <v>668.06999999999994</v>
      </c>
    </row>
    <row r="11" spans="1:11" x14ac:dyDescent="0.2">
      <c r="A11" s="19" t="s">
        <v>295</v>
      </c>
      <c r="B11" s="10"/>
      <c r="C11" s="10"/>
      <c r="D11" s="10">
        <v>15.450000000000003</v>
      </c>
      <c r="E11" s="10">
        <v>442.92000000000013</v>
      </c>
      <c r="F11" s="10"/>
      <c r="G11" s="10"/>
      <c r="H11" s="10">
        <v>26.880000000000003</v>
      </c>
      <c r="I11" s="10">
        <v>42.84</v>
      </c>
      <c r="J11" s="10">
        <v>2.8</v>
      </c>
      <c r="K11" s="274">
        <f t="shared" si="0"/>
        <v>530.8900000000001</v>
      </c>
    </row>
    <row r="12" spans="1:11" x14ac:dyDescent="0.2">
      <c r="A12" s="19" t="s">
        <v>296</v>
      </c>
      <c r="B12" s="10">
        <v>18.059999999999999</v>
      </c>
      <c r="C12" s="10"/>
      <c r="D12" s="10">
        <v>33.930000000000007</v>
      </c>
      <c r="E12" s="10">
        <v>407.06999999999988</v>
      </c>
      <c r="F12" s="10">
        <v>0.5</v>
      </c>
      <c r="G12" s="10">
        <v>0.13</v>
      </c>
      <c r="H12" s="10">
        <v>188.95000000000005</v>
      </c>
      <c r="I12" s="10">
        <v>960.18999999999994</v>
      </c>
      <c r="J12" s="10">
        <v>13.37</v>
      </c>
      <c r="K12" s="274">
        <f t="shared" si="0"/>
        <v>1622.1999999999998</v>
      </c>
    </row>
    <row r="13" spans="1:11" x14ac:dyDescent="0.2">
      <c r="A13" s="19" t="s">
        <v>297</v>
      </c>
      <c r="B13" s="10">
        <v>40.700000000000003</v>
      </c>
      <c r="C13" s="10"/>
      <c r="D13" s="10">
        <v>36.770000000000003</v>
      </c>
      <c r="E13" s="10">
        <v>145.41000000000005</v>
      </c>
      <c r="F13" s="10"/>
      <c r="G13" s="10">
        <v>0.78</v>
      </c>
      <c r="H13" s="10">
        <v>92.309999999999974</v>
      </c>
      <c r="I13" s="10">
        <v>451.34999999999997</v>
      </c>
      <c r="J13" s="10">
        <v>18.72</v>
      </c>
      <c r="K13" s="274">
        <f t="shared" si="0"/>
        <v>786.04</v>
      </c>
    </row>
    <row r="14" spans="1:11" ht="28.5" customHeight="1" thickBot="1" x14ac:dyDescent="0.25">
      <c r="A14" s="159" t="s">
        <v>239</v>
      </c>
      <c r="B14" s="312">
        <f t="shared" ref="B14:J14" si="1">SUM(B4:B13)</f>
        <v>177.41999999999996</v>
      </c>
      <c r="C14" s="312">
        <f t="shared" si="1"/>
        <v>14.350000000000001</v>
      </c>
      <c r="D14" s="312">
        <f t="shared" si="1"/>
        <v>936.48999999999978</v>
      </c>
      <c r="E14" s="312">
        <f t="shared" si="1"/>
        <v>1599.58</v>
      </c>
      <c r="F14" s="312">
        <f t="shared" si="1"/>
        <v>1</v>
      </c>
      <c r="G14" s="312">
        <f>SUM(G4:G13)</f>
        <v>0.91</v>
      </c>
      <c r="H14" s="312">
        <f t="shared" si="1"/>
        <v>1521.9000000000003</v>
      </c>
      <c r="I14" s="312">
        <f t="shared" si="1"/>
        <v>4110.25</v>
      </c>
      <c r="J14" s="312">
        <f t="shared" si="1"/>
        <v>173.11</v>
      </c>
      <c r="K14" s="313">
        <f>SUM(B14:J14)</f>
        <v>8535.01</v>
      </c>
    </row>
  </sheetData>
  <mergeCells count="3">
    <mergeCell ref="A2:A3"/>
    <mergeCell ref="B2:J2"/>
    <mergeCell ref="K2:K3"/>
  </mergeCells>
  <printOptions horizontalCentered="1"/>
  <pageMargins left="0.11811023622047245" right="0.11811023622047245" top="1.7322834645669292" bottom="0.74803149606299213" header="0.70866141732283472" footer="0.9055118110236221"/>
  <pageSetup orientation="landscape" r:id="rId1"/>
  <headerFooter>
    <oddHeader>&amp;L           &amp;G&amp;C&amp;"Verdana,Negrita"SUPERFICIE COMUNAL DE CEPAJES PARA PISCO (has)
Artículo 5° del Decreto N° 521
REGION DE COQUIMBO&amp;RCUADRO N° 22</oddHeader>
    <oddFooter>&amp;R&amp;F</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activeCell="R16" sqref="R16"/>
    </sheetView>
  </sheetViews>
  <sheetFormatPr baseColWidth="10" defaultColWidth="11.42578125" defaultRowHeight="14.25" x14ac:dyDescent="0.2"/>
  <cols>
    <col min="1" max="1" width="16.7109375" style="1" bestFit="1" customWidth="1"/>
    <col min="2" max="2" width="8.42578125" style="1" bestFit="1" customWidth="1"/>
    <col min="3" max="5" width="5.85546875" style="1" bestFit="1" customWidth="1"/>
    <col min="6" max="6" width="7.140625" style="1" bestFit="1" customWidth="1"/>
    <col min="7" max="7" width="8.42578125" style="1" bestFit="1" customWidth="1"/>
    <col min="8" max="9" width="7.140625" style="1" bestFit="1" customWidth="1"/>
    <col min="10" max="10" width="8.42578125" style="1" bestFit="1" customWidth="1"/>
    <col min="11" max="11" width="8.5703125" style="1" customWidth="1"/>
    <col min="12" max="12" width="7.140625" style="1" customWidth="1"/>
    <col min="13" max="13" width="5.85546875" style="1" bestFit="1" customWidth="1"/>
    <col min="14" max="14" width="8.42578125" style="1" bestFit="1" customWidth="1"/>
    <col min="15" max="15" width="7.140625" style="1" bestFit="1" customWidth="1"/>
    <col min="16" max="16" width="10.42578125" style="1" bestFit="1" customWidth="1"/>
    <col min="17" max="16384" width="11.42578125" style="1"/>
  </cols>
  <sheetData>
    <row r="1" spans="1:16" s="3" customFormat="1" ht="13.5" thickBot="1" x14ac:dyDescent="0.25">
      <c r="A1" s="3" t="s">
        <v>304</v>
      </c>
    </row>
    <row r="2" spans="1:16" ht="26.25" customHeight="1" x14ac:dyDescent="0.2">
      <c r="A2" s="365" t="s">
        <v>234</v>
      </c>
      <c r="B2" s="358" t="s">
        <v>115</v>
      </c>
      <c r="C2" s="358"/>
      <c r="D2" s="358"/>
      <c r="E2" s="358"/>
      <c r="F2" s="358"/>
      <c r="G2" s="358"/>
      <c r="H2" s="358"/>
      <c r="I2" s="358"/>
      <c r="J2" s="358"/>
      <c r="K2" s="358"/>
      <c r="L2" s="358"/>
      <c r="M2" s="358"/>
      <c r="N2" s="358"/>
      <c r="O2" s="358"/>
      <c r="P2" s="369" t="s">
        <v>69</v>
      </c>
    </row>
    <row r="3" spans="1:16" ht="123" customHeight="1" x14ac:dyDescent="0.2">
      <c r="A3" s="366"/>
      <c r="B3" s="144" t="s">
        <v>120</v>
      </c>
      <c r="C3" s="144" t="s">
        <v>128</v>
      </c>
      <c r="D3" s="144" t="s">
        <v>132</v>
      </c>
      <c r="E3" s="144" t="s">
        <v>134</v>
      </c>
      <c r="F3" s="144" t="s">
        <v>135</v>
      </c>
      <c r="G3" s="144" t="s">
        <v>136</v>
      </c>
      <c r="H3" s="144" t="s">
        <v>137</v>
      </c>
      <c r="I3" s="144" t="s">
        <v>139</v>
      </c>
      <c r="J3" s="144" t="s">
        <v>305</v>
      </c>
      <c r="K3" s="144" t="s">
        <v>306</v>
      </c>
      <c r="L3" s="144" t="s">
        <v>147</v>
      </c>
      <c r="M3" s="144" t="s">
        <v>148</v>
      </c>
      <c r="N3" s="144" t="s">
        <v>278</v>
      </c>
      <c r="O3" s="144" t="s">
        <v>160</v>
      </c>
      <c r="P3" s="370"/>
    </row>
    <row r="4" spans="1:16" x14ac:dyDescent="0.2">
      <c r="A4" s="24" t="s">
        <v>288</v>
      </c>
      <c r="B4" s="15">
        <v>0.65</v>
      </c>
      <c r="C4" s="15"/>
      <c r="D4" s="15"/>
      <c r="E4" s="15"/>
      <c r="F4" s="15"/>
      <c r="G4" s="15">
        <v>0.5</v>
      </c>
      <c r="H4" s="15">
        <v>0.2</v>
      </c>
      <c r="I4" s="15">
        <v>0.35</v>
      </c>
      <c r="J4" s="15">
        <v>3.5500000000000003</v>
      </c>
      <c r="K4" s="15"/>
      <c r="L4" s="15"/>
      <c r="M4" s="15"/>
      <c r="N4" s="15">
        <v>0.65</v>
      </c>
      <c r="O4" s="15"/>
      <c r="P4" s="18">
        <f t="shared" ref="P4:P13" si="0">SUM(B4:O4)</f>
        <v>5.9</v>
      </c>
    </row>
    <row r="5" spans="1:16" x14ac:dyDescent="0.2">
      <c r="A5" s="24" t="s">
        <v>290</v>
      </c>
      <c r="B5" s="15">
        <v>3.4</v>
      </c>
      <c r="C5" s="15"/>
      <c r="D5" s="15"/>
      <c r="E5" s="15"/>
      <c r="F5" s="15"/>
      <c r="G5" s="15"/>
      <c r="H5" s="15"/>
      <c r="I5" s="15"/>
      <c r="J5" s="15"/>
      <c r="K5" s="15"/>
      <c r="L5" s="15"/>
      <c r="M5" s="15"/>
      <c r="N5" s="15">
        <v>23.5</v>
      </c>
      <c r="O5" s="15"/>
      <c r="P5" s="18">
        <f t="shared" si="0"/>
        <v>26.9</v>
      </c>
    </row>
    <row r="6" spans="1:16" x14ac:dyDescent="0.2">
      <c r="A6" s="24" t="s">
        <v>291</v>
      </c>
      <c r="B6" s="15"/>
      <c r="C6" s="15"/>
      <c r="D6" s="15"/>
      <c r="E6" s="15"/>
      <c r="F6" s="15"/>
      <c r="G6" s="15">
        <v>1.1400000000000001</v>
      </c>
      <c r="H6" s="15">
        <v>17.599999999999998</v>
      </c>
      <c r="I6" s="15">
        <v>1.1000000000000001</v>
      </c>
      <c r="J6" s="15">
        <v>7.6</v>
      </c>
      <c r="K6" s="15"/>
      <c r="L6" s="15"/>
      <c r="M6" s="15"/>
      <c r="N6" s="15"/>
      <c r="O6" s="15"/>
      <c r="P6" s="18">
        <f t="shared" si="0"/>
        <v>27.439999999999998</v>
      </c>
    </row>
    <row r="7" spans="1:16" x14ac:dyDescent="0.2">
      <c r="A7" s="24" t="s">
        <v>292</v>
      </c>
      <c r="B7" s="15">
        <v>725.01</v>
      </c>
      <c r="C7" s="15">
        <v>3.46</v>
      </c>
      <c r="D7" s="15"/>
      <c r="E7" s="15"/>
      <c r="F7" s="15"/>
      <c r="G7" s="15">
        <v>66.45</v>
      </c>
      <c r="H7" s="15">
        <v>12.51</v>
      </c>
      <c r="I7" s="15">
        <v>68.98</v>
      </c>
      <c r="J7" s="15">
        <v>261.43000000000006</v>
      </c>
      <c r="K7" s="15">
        <v>133.82</v>
      </c>
      <c r="L7" s="15">
        <v>1.63</v>
      </c>
      <c r="M7" s="15"/>
      <c r="N7" s="15">
        <v>184.42</v>
      </c>
      <c r="O7" s="15">
        <v>30.61</v>
      </c>
      <c r="P7" s="18">
        <f t="shared" si="0"/>
        <v>1488.3200000000002</v>
      </c>
    </row>
    <row r="8" spans="1:16" x14ac:dyDescent="0.2">
      <c r="A8" s="24" t="s">
        <v>293</v>
      </c>
      <c r="B8" s="15"/>
      <c r="C8" s="15"/>
      <c r="D8" s="15">
        <v>0.39</v>
      </c>
      <c r="E8" s="15">
        <v>0.41</v>
      </c>
      <c r="F8" s="15"/>
      <c r="G8" s="15"/>
      <c r="H8" s="15"/>
      <c r="I8" s="15">
        <v>1.2000000000000002</v>
      </c>
      <c r="J8" s="15"/>
      <c r="K8" s="15"/>
      <c r="L8" s="15"/>
      <c r="M8" s="15">
        <v>1.3</v>
      </c>
      <c r="N8" s="15"/>
      <c r="O8" s="15"/>
      <c r="P8" s="18">
        <f t="shared" si="0"/>
        <v>3.3</v>
      </c>
    </row>
    <row r="9" spans="1:16" x14ac:dyDescent="0.2">
      <c r="A9" s="24" t="s">
        <v>294</v>
      </c>
      <c r="B9" s="15">
        <v>55.410000000000004</v>
      </c>
      <c r="C9" s="15"/>
      <c r="D9" s="15"/>
      <c r="E9" s="15"/>
      <c r="F9" s="15"/>
      <c r="G9" s="15">
        <v>17.95</v>
      </c>
      <c r="H9" s="15"/>
      <c r="I9" s="15">
        <v>2.63</v>
      </c>
      <c r="J9" s="15">
        <v>13.21</v>
      </c>
      <c r="K9" s="15"/>
      <c r="L9" s="15"/>
      <c r="M9" s="15"/>
      <c r="N9" s="15">
        <v>12</v>
      </c>
      <c r="O9" s="15">
        <v>8.14</v>
      </c>
      <c r="P9" s="18">
        <f t="shared" si="0"/>
        <v>109.33999999999999</v>
      </c>
    </row>
    <row r="10" spans="1:16" x14ac:dyDescent="0.2">
      <c r="A10" s="24" t="s">
        <v>295</v>
      </c>
      <c r="B10" s="15"/>
      <c r="C10" s="15"/>
      <c r="D10" s="15"/>
      <c r="E10" s="15"/>
      <c r="F10" s="15"/>
      <c r="G10" s="15"/>
      <c r="H10" s="15"/>
      <c r="I10" s="15"/>
      <c r="J10" s="15"/>
      <c r="K10" s="15"/>
      <c r="L10" s="15"/>
      <c r="M10" s="15"/>
      <c r="N10" s="15"/>
      <c r="O10" s="15">
        <v>0.65</v>
      </c>
      <c r="P10" s="18">
        <f t="shared" si="0"/>
        <v>0.65</v>
      </c>
    </row>
    <row r="11" spans="1:16" x14ac:dyDescent="0.2">
      <c r="A11" s="24" t="s">
        <v>296</v>
      </c>
      <c r="B11" s="15"/>
      <c r="C11" s="15"/>
      <c r="D11" s="15"/>
      <c r="E11" s="15"/>
      <c r="F11" s="15"/>
      <c r="G11" s="15"/>
      <c r="H11" s="15"/>
      <c r="I11" s="15">
        <v>2.5</v>
      </c>
      <c r="J11" s="15">
        <v>14.1</v>
      </c>
      <c r="K11" s="15"/>
      <c r="L11" s="15"/>
      <c r="M11" s="15"/>
      <c r="N11" s="15"/>
      <c r="O11" s="15">
        <v>0.88</v>
      </c>
      <c r="P11" s="18">
        <f t="shared" si="0"/>
        <v>17.48</v>
      </c>
    </row>
    <row r="12" spans="1:16" x14ac:dyDescent="0.2">
      <c r="A12" s="24" t="s">
        <v>297</v>
      </c>
      <c r="B12" s="15">
        <v>3.5</v>
      </c>
      <c r="C12" s="15"/>
      <c r="D12" s="15"/>
      <c r="E12" s="15"/>
      <c r="F12" s="15">
        <v>17</v>
      </c>
      <c r="G12" s="15">
        <v>10</v>
      </c>
      <c r="H12" s="15">
        <v>4.6400000000000006</v>
      </c>
      <c r="I12" s="15"/>
      <c r="J12" s="15">
        <v>93.19</v>
      </c>
      <c r="K12" s="15"/>
      <c r="L12" s="15">
        <v>9</v>
      </c>
      <c r="M12" s="15"/>
      <c r="N12" s="15">
        <v>40.93</v>
      </c>
      <c r="O12" s="15">
        <v>6.2</v>
      </c>
      <c r="P12" s="18">
        <f t="shared" si="0"/>
        <v>184.45999999999998</v>
      </c>
    </row>
    <row r="13" spans="1:16" ht="27" customHeight="1" thickBot="1" x14ac:dyDescent="0.25">
      <c r="A13" s="314" t="s">
        <v>239</v>
      </c>
      <c r="B13" s="315">
        <f t="shared" ref="B13:O13" si="1">SUM(B4:B12)</f>
        <v>787.96999999999991</v>
      </c>
      <c r="C13" s="315">
        <f t="shared" si="1"/>
        <v>3.46</v>
      </c>
      <c r="D13" s="315">
        <f>SUM(D4:D12)</f>
        <v>0.39</v>
      </c>
      <c r="E13" s="315">
        <f>SUM(E4:E12)</f>
        <v>0.41</v>
      </c>
      <c r="F13" s="315">
        <f>SUM(F4:F12)</f>
        <v>17</v>
      </c>
      <c r="G13" s="315">
        <f t="shared" si="1"/>
        <v>96.04</v>
      </c>
      <c r="H13" s="315">
        <f t="shared" si="1"/>
        <v>34.949999999999996</v>
      </c>
      <c r="I13" s="315">
        <f t="shared" si="1"/>
        <v>76.760000000000005</v>
      </c>
      <c r="J13" s="315">
        <f t="shared" si="1"/>
        <v>393.08000000000004</v>
      </c>
      <c r="K13" s="315">
        <f t="shared" si="1"/>
        <v>133.82</v>
      </c>
      <c r="L13" s="315">
        <f t="shared" si="1"/>
        <v>10.629999999999999</v>
      </c>
      <c r="M13" s="315">
        <f>SUM(M4:M12)</f>
        <v>1.3</v>
      </c>
      <c r="N13" s="315">
        <f t="shared" si="1"/>
        <v>261.5</v>
      </c>
      <c r="O13" s="315">
        <f t="shared" si="1"/>
        <v>46.480000000000004</v>
      </c>
      <c r="P13" s="316">
        <f t="shared" si="0"/>
        <v>1863.79</v>
      </c>
    </row>
  </sheetData>
  <mergeCells count="3">
    <mergeCell ref="A2:A3"/>
    <mergeCell ref="B2:O2"/>
    <mergeCell ref="P2:P3"/>
  </mergeCells>
  <printOptions horizontalCentered="1"/>
  <pageMargins left="0.70866141732283472" right="0.70866141732283472" top="1.7322834645669292" bottom="0.74803149606299213" header="0.70866141732283472" footer="0.70866141732283472"/>
  <pageSetup scale="85" orientation="landscape" r:id="rId1"/>
  <headerFooter>
    <oddHeader>&amp;L&amp;G&amp;C&amp;"Verdana,Negrita"SUPERFICIE COMUNAL DE CEPAJES BLANCOS PARA VINIFICACIÓN (has)
REGION DE COQUIMBO&amp;RCUADRO N° 24</oddHeader>
    <oddFooter>&amp;R&amp;F</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election activeCell="T3" sqref="T3"/>
    </sheetView>
  </sheetViews>
  <sheetFormatPr baseColWidth="10" defaultColWidth="11.42578125" defaultRowHeight="14.25" x14ac:dyDescent="0.2"/>
  <cols>
    <col min="1" max="1" width="16.7109375" style="1" customWidth="1"/>
    <col min="2" max="2" width="7.140625" style="1" bestFit="1" customWidth="1"/>
    <col min="3" max="3" width="8.42578125" style="1" bestFit="1" customWidth="1"/>
    <col min="4" max="4" width="5.85546875" style="1" customWidth="1"/>
    <col min="5" max="5" width="8.42578125" style="1" bestFit="1" customWidth="1"/>
    <col min="6" max="6" width="7.140625" style="1" customWidth="1"/>
    <col min="7" max="7" width="5.85546875" style="1" customWidth="1"/>
    <col min="8" max="9" width="7.140625" style="1" customWidth="1"/>
    <col min="10" max="10" width="7.140625" style="1" bestFit="1" customWidth="1"/>
    <col min="11" max="11" width="5.85546875" style="1" bestFit="1" customWidth="1"/>
    <col min="12" max="13" width="7.140625" style="1" bestFit="1" customWidth="1"/>
    <col min="14" max="14" width="5.85546875" style="1" bestFit="1" customWidth="1"/>
    <col min="15" max="15" width="8.42578125" style="1" bestFit="1" customWidth="1"/>
    <col min="16" max="16" width="8.42578125" style="1" customWidth="1"/>
    <col min="17" max="18" width="8.42578125" style="1" bestFit="1" customWidth="1"/>
    <col min="19" max="20" width="8.42578125" style="1" customWidth="1"/>
    <col min="21" max="21" width="10.42578125" style="1" customWidth="1"/>
    <col min="22" max="16384" width="11.42578125" style="1"/>
  </cols>
  <sheetData>
    <row r="1" spans="1:21" s="3" customFormat="1" ht="13.5" thickBot="1" x14ac:dyDescent="0.25">
      <c r="A1" s="241" t="s">
        <v>307</v>
      </c>
    </row>
    <row r="2" spans="1:21" ht="34.5" customHeight="1" x14ac:dyDescent="0.2">
      <c r="A2" s="365" t="s">
        <v>234</v>
      </c>
      <c r="B2" s="392" t="s">
        <v>167</v>
      </c>
      <c r="C2" s="391"/>
      <c r="D2" s="391"/>
      <c r="E2" s="391"/>
      <c r="F2" s="391"/>
      <c r="G2" s="391"/>
      <c r="H2" s="391"/>
      <c r="I2" s="391"/>
      <c r="J2" s="391"/>
      <c r="K2" s="391"/>
      <c r="L2" s="391"/>
      <c r="M2" s="391"/>
      <c r="N2" s="391"/>
      <c r="O2" s="391"/>
      <c r="P2" s="391"/>
      <c r="Q2" s="391"/>
      <c r="R2" s="391"/>
      <c r="S2" s="391"/>
      <c r="T2" s="391"/>
      <c r="U2" s="369" t="s">
        <v>69</v>
      </c>
    </row>
    <row r="3" spans="1:21" ht="110.25" customHeight="1" x14ac:dyDescent="0.2">
      <c r="A3" s="366"/>
      <c r="B3" s="144" t="s">
        <v>176</v>
      </c>
      <c r="C3" s="144" t="s">
        <v>177</v>
      </c>
      <c r="D3" s="144" t="s">
        <v>308</v>
      </c>
      <c r="E3" s="144" t="s">
        <v>180</v>
      </c>
      <c r="F3" s="144" t="s">
        <v>281</v>
      </c>
      <c r="G3" s="144" t="s">
        <v>189</v>
      </c>
      <c r="H3" s="144" t="s">
        <v>193</v>
      </c>
      <c r="I3" s="144" t="s">
        <v>195</v>
      </c>
      <c r="J3" s="144" t="s">
        <v>197</v>
      </c>
      <c r="K3" s="144" t="s">
        <v>282</v>
      </c>
      <c r="L3" s="144" t="s">
        <v>309</v>
      </c>
      <c r="M3" s="144" t="s">
        <v>203</v>
      </c>
      <c r="N3" s="144" t="s">
        <v>204</v>
      </c>
      <c r="O3" s="144" t="s">
        <v>206</v>
      </c>
      <c r="P3" s="144" t="s">
        <v>211</v>
      </c>
      <c r="Q3" s="144" t="s">
        <v>212</v>
      </c>
      <c r="R3" s="144" t="s">
        <v>284</v>
      </c>
      <c r="S3" s="144" t="s">
        <v>310</v>
      </c>
      <c r="T3" s="144" t="s">
        <v>566</v>
      </c>
      <c r="U3" s="370"/>
    </row>
    <row r="4" spans="1:21" ht="15" x14ac:dyDescent="0.25">
      <c r="A4" s="275" t="s">
        <v>287</v>
      </c>
      <c r="B4" s="15"/>
      <c r="C4" s="15"/>
      <c r="D4" s="15"/>
      <c r="E4" s="15"/>
      <c r="F4" s="15"/>
      <c r="G4" s="15"/>
      <c r="H4" s="15"/>
      <c r="I4" s="15"/>
      <c r="J4" s="15"/>
      <c r="K4" s="15"/>
      <c r="L4" s="15"/>
      <c r="M4" s="15"/>
      <c r="N4" s="15"/>
      <c r="O4" s="15"/>
      <c r="P4" s="15"/>
      <c r="Q4" s="15"/>
      <c r="R4" s="15"/>
      <c r="S4" s="15"/>
      <c r="T4" s="15"/>
      <c r="U4" s="18">
        <f t="shared" ref="U4:U13" si="0">SUM(B4:T4)</f>
        <v>0</v>
      </c>
    </row>
    <row r="5" spans="1:21" ht="15" x14ac:dyDescent="0.25">
      <c r="A5" s="276" t="s">
        <v>92</v>
      </c>
      <c r="B5" s="15"/>
      <c r="C5" s="15">
        <v>4</v>
      </c>
      <c r="D5" s="15">
        <v>0.54</v>
      </c>
      <c r="E5" s="15">
        <v>1.06</v>
      </c>
      <c r="F5" s="15">
        <v>0.65</v>
      </c>
      <c r="G5" s="15">
        <v>0.82000000000000006</v>
      </c>
      <c r="H5" s="15"/>
      <c r="I5" s="15"/>
      <c r="J5" s="15">
        <v>0.75</v>
      </c>
      <c r="K5" s="15"/>
      <c r="L5" s="15"/>
      <c r="M5" s="15"/>
      <c r="N5" s="15"/>
      <c r="O5" s="15"/>
      <c r="P5" s="15"/>
      <c r="Q5" s="15"/>
      <c r="R5" s="15"/>
      <c r="S5" s="15"/>
      <c r="T5" s="15"/>
      <c r="U5" s="18">
        <f t="shared" si="0"/>
        <v>7.82</v>
      </c>
    </row>
    <row r="6" spans="1:21" ht="15" x14ac:dyDescent="0.25">
      <c r="A6" s="275" t="s">
        <v>288</v>
      </c>
      <c r="B6" s="15"/>
      <c r="C6" s="15"/>
      <c r="D6" s="15"/>
      <c r="E6" s="15"/>
      <c r="F6" s="15"/>
      <c r="G6" s="15"/>
      <c r="H6" s="15"/>
      <c r="I6" s="15"/>
      <c r="J6" s="15"/>
      <c r="K6" s="15">
        <v>0.05</v>
      </c>
      <c r="L6" s="15"/>
      <c r="M6" s="15"/>
      <c r="N6" s="15"/>
      <c r="O6" s="15"/>
      <c r="P6" s="15"/>
      <c r="Q6" s="15"/>
      <c r="R6" s="15">
        <v>11.54</v>
      </c>
      <c r="S6" s="15"/>
      <c r="T6" s="15"/>
      <c r="U6" s="18">
        <f t="shared" si="0"/>
        <v>11.59</v>
      </c>
    </row>
    <row r="7" spans="1:21" ht="15" x14ac:dyDescent="0.25">
      <c r="A7" s="275" t="s">
        <v>290</v>
      </c>
      <c r="B7" s="15"/>
      <c r="C7" s="15"/>
      <c r="D7" s="15"/>
      <c r="E7" s="15">
        <v>0.52</v>
      </c>
      <c r="F7" s="15"/>
      <c r="G7" s="15"/>
      <c r="H7" s="15"/>
      <c r="I7" s="15"/>
      <c r="J7" s="15"/>
      <c r="K7" s="15"/>
      <c r="L7" s="15"/>
      <c r="M7" s="15"/>
      <c r="N7" s="15"/>
      <c r="O7" s="15">
        <v>7</v>
      </c>
      <c r="P7" s="15"/>
      <c r="Q7" s="15"/>
      <c r="R7" s="15">
        <v>9</v>
      </c>
      <c r="S7" s="15"/>
      <c r="T7" s="15"/>
      <c r="U7" s="18">
        <f t="shared" si="0"/>
        <v>16.52</v>
      </c>
    </row>
    <row r="8" spans="1:21" ht="15" x14ac:dyDescent="0.25">
      <c r="A8" s="275" t="s">
        <v>291</v>
      </c>
      <c r="B8" s="15"/>
      <c r="C8" s="15"/>
      <c r="D8" s="15"/>
      <c r="E8" s="15"/>
      <c r="F8" s="15"/>
      <c r="G8" s="15"/>
      <c r="H8" s="15"/>
      <c r="I8" s="15"/>
      <c r="J8" s="15"/>
      <c r="K8" s="15"/>
      <c r="L8" s="15"/>
      <c r="M8" s="15"/>
      <c r="N8" s="15"/>
      <c r="O8" s="15"/>
      <c r="P8" s="15"/>
      <c r="Q8" s="15"/>
      <c r="R8" s="15">
        <v>0.43</v>
      </c>
      <c r="S8" s="15"/>
      <c r="T8" s="15"/>
      <c r="U8" s="18">
        <f t="shared" si="0"/>
        <v>0.43</v>
      </c>
    </row>
    <row r="9" spans="1:21" ht="15" x14ac:dyDescent="0.25">
      <c r="A9" s="275" t="s">
        <v>292</v>
      </c>
      <c r="B9" s="15">
        <v>6.2100000000000009</v>
      </c>
      <c r="C9" s="15">
        <v>36.5</v>
      </c>
      <c r="D9" s="15"/>
      <c r="E9" s="15">
        <v>28.759999999999998</v>
      </c>
      <c r="F9" s="15">
        <v>5.25</v>
      </c>
      <c r="G9" s="15"/>
      <c r="H9" s="15">
        <v>10.5</v>
      </c>
      <c r="I9" s="15"/>
      <c r="J9" s="15">
        <v>77.740000000000009</v>
      </c>
      <c r="K9" s="15"/>
      <c r="L9" s="15">
        <v>10.579999999999998</v>
      </c>
      <c r="M9" s="15"/>
      <c r="N9" s="15">
        <v>4.7</v>
      </c>
      <c r="O9" s="15">
        <v>154.85</v>
      </c>
      <c r="P9" s="15"/>
      <c r="Q9" s="15"/>
      <c r="R9" s="15">
        <v>253.76999999999998</v>
      </c>
      <c r="S9" s="15">
        <v>182.64999999999998</v>
      </c>
      <c r="T9" s="15"/>
      <c r="U9" s="18">
        <f t="shared" si="0"/>
        <v>771.51</v>
      </c>
    </row>
    <row r="10" spans="1:21" ht="15" x14ac:dyDescent="0.25">
      <c r="A10" s="275" t="s">
        <v>293</v>
      </c>
      <c r="B10" s="15"/>
      <c r="C10" s="15">
        <v>0.33999999999999997</v>
      </c>
      <c r="D10" s="15">
        <v>0.9</v>
      </c>
      <c r="E10" s="15">
        <v>0.5</v>
      </c>
      <c r="F10" s="15">
        <v>1.4600000000000002</v>
      </c>
      <c r="G10" s="15">
        <v>3.24</v>
      </c>
      <c r="H10" s="15"/>
      <c r="I10" s="15"/>
      <c r="J10" s="15">
        <v>0.85</v>
      </c>
      <c r="K10" s="15"/>
      <c r="L10" s="15">
        <v>0.2</v>
      </c>
      <c r="M10" s="15">
        <v>1.0699999999999998</v>
      </c>
      <c r="N10" s="15">
        <v>1.7</v>
      </c>
      <c r="O10" s="15"/>
      <c r="P10" s="15"/>
      <c r="Q10" s="15"/>
      <c r="R10" s="15">
        <v>13.79</v>
      </c>
      <c r="S10" s="15"/>
      <c r="T10" s="15">
        <v>1.48</v>
      </c>
      <c r="U10" s="18">
        <f t="shared" si="0"/>
        <v>25.529999999999998</v>
      </c>
    </row>
    <row r="11" spans="1:21" ht="15" x14ac:dyDescent="0.25">
      <c r="A11" s="275" t="s">
        <v>294</v>
      </c>
      <c r="B11" s="15">
        <v>2.8</v>
      </c>
      <c r="C11" s="15">
        <v>44.62</v>
      </c>
      <c r="D11" s="15"/>
      <c r="E11" s="15">
        <v>33.200000000000003</v>
      </c>
      <c r="F11" s="15">
        <v>0.44</v>
      </c>
      <c r="G11" s="15"/>
      <c r="H11" s="15"/>
      <c r="I11" s="15"/>
      <c r="J11" s="15">
        <v>14.39</v>
      </c>
      <c r="K11" s="15"/>
      <c r="L11" s="15"/>
      <c r="M11" s="15"/>
      <c r="N11" s="15"/>
      <c r="O11" s="15"/>
      <c r="P11" s="15"/>
      <c r="Q11" s="15"/>
      <c r="R11" s="15">
        <v>77.939999999999984</v>
      </c>
      <c r="S11" s="15">
        <v>32.090000000000003</v>
      </c>
      <c r="T11" s="15"/>
      <c r="U11" s="18">
        <f t="shared" si="0"/>
        <v>205.48</v>
      </c>
    </row>
    <row r="12" spans="1:21" ht="15" x14ac:dyDescent="0.25">
      <c r="A12" s="275" t="s">
        <v>295</v>
      </c>
      <c r="B12" s="15"/>
      <c r="C12" s="15">
        <v>1.76</v>
      </c>
      <c r="D12" s="15"/>
      <c r="E12" s="15"/>
      <c r="F12" s="15">
        <v>6.21</v>
      </c>
      <c r="G12" s="15"/>
      <c r="H12" s="15"/>
      <c r="I12" s="15"/>
      <c r="J12" s="15"/>
      <c r="K12" s="15"/>
      <c r="L12" s="15"/>
      <c r="M12" s="15"/>
      <c r="N12" s="15"/>
      <c r="O12" s="15"/>
      <c r="P12" s="15"/>
      <c r="Q12" s="15"/>
      <c r="R12" s="15"/>
      <c r="S12" s="15"/>
      <c r="T12" s="15"/>
      <c r="U12" s="18">
        <f t="shared" si="0"/>
        <v>7.97</v>
      </c>
    </row>
    <row r="13" spans="1:21" ht="15" x14ac:dyDescent="0.25">
      <c r="A13" s="275" t="s">
        <v>296</v>
      </c>
      <c r="B13" s="15">
        <v>1.98</v>
      </c>
      <c r="C13" s="15">
        <v>3.3200000000000003</v>
      </c>
      <c r="D13" s="15"/>
      <c r="E13" s="15">
        <v>0.66999999999999993</v>
      </c>
      <c r="F13" s="15">
        <v>0.9</v>
      </c>
      <c r="G13" s="15">
        <v>0.32</v>
      </c>
      <c r="H13" s="15"/>
      <c r="I13" s="15">
        <v>0.11</v>
      </c>
      <c r="J13" s="15">
        <v>0.05</v>
      </c>
      <c r="K13" s="15"/>
      <c r="L13" s="15"/>
      <c r="M13" s="15">
        <v>2.17</v>
      </c>
      <c r="N13" s="15"/>
      <c r="O13" s="15"/>
      <c r="P13" s="15"/>
      <c r="Q13" s="15"/>
      <c r="R13" s="15">
        <v>32.17</v>
      </c>
      <c r="S13" s="15">
        <v>1</v>
      </c>
      <c r="T13" s="15"/>
      <c r="U13" s="18">
        <f t="shared" si="0"/>
        <v>42.690000000000005</v>
      </c>
    </row>
    <row r="14" spans="1:21" ht="15" x14ac:dyDescent="0.25">
      <c r="A14" s="275" t="s">
        <v>297</v>
      </c>
      <c r="B14" s="15"/>
      <c r="C14" s="15">
        <v>6.92</v>
      </c>
      <c r="D14" s="15">
        <v>0.74</v>
      </c>
      <c r="E14" s="15">
        <v>41.319999999999993</v>
      </c>
      <c r="F14" s="15">
        <v>10.030000000000001</v>
      </c>
      <c r="G14" s="15">
        <v>0.1</v>
      </c>
      <c r="H14" s="15"/>
      <c r="I14" s="15"/>
      <c r="J14" s="15">
        <v>2.4300000000000002</v>
      </c>
      <c r="K14" s="15">
        <v>1.21</v>
      </c>
      <c r="L14" s="15"/>
      <c r="M14" s="15">
        <v>0.4</v>
      </c>
      <c r="N14" s="15"/>
      <c r="O14" s="15">
        <v>18.420000000000002</v>
      </c>
      <c r="P14" s="15">
        <v>0.05</v>
      </c>
      <c r="Q14" s="15">
        <v>4.0999999999999996</v>
      </c>
      <c r="R14" s="15">
        <v>53.509999999999991</v>
      </c>
      <c r="S14" s="15">
        <v>22.27</v>
      </c>
      <c r="T14" s="15"/>
      <c r="U14" s="18">
        <f>SUM(B14:T14)</f>
        <v>161.49999999999997</v>
      </c>
    </row>
    <row r="15" spans="1:21" ht="29.25" customHeight="1" thickBot="1" x14ac:dyDescent="0.25">
      <c r="A15" s="314" t="s">
        <v>239</v>
      </c>
      <c r="B15" s="315">
        <f t="shared" ref="B15:T15" si="1">SUM(B4:B14)</f>
        <v>10.990000000000002</v>
      </c>
      <c r="C15" s="315">
        <f t="shared" si="1"/>
        <v>97.460000000000022</v>
      </c>
      <c r="D15" s="315">
        <f t="shared" si="1"/>
        <v>2.1799999999999997</v>
      </c>
      <c r="E15" s="315">
        <f t="shared" si="1"/>
        <v>106.02999999999999</v>
      </c>
      <c r="F15" s="315">
        <f t="shared" si="1"/>
        <v>24.940000000000005</v>
      </c>
      <c r="G15" s="315">
        <f t="shared" si="1"/>
        <v>4.4800000000000004</v>
      </c>
      <c r="H15" s="315">
        <f t="shared" si="1"/>
        <v>10.5</v>
      </c>
      <c r="I15" s="315">
        <f t="shared" si="1"/>
        <v>0.11</v>
      </c>
      <c r="J15" s="315">
        <f t="shared" si="1"/>
        <v>96.210000000000008</v>
      </c>
      <c r="K15" s="315">
        <f t="shared" si="1"/>
        <v>1.26</v>
      </c>
      <c r="L15" s="315">
        <f t="shared" si="1"/>
        <v>10.779999999999998</v>
      </c>
      <c r="M15" s="315">
        <f t="shared" si="1"/>
        <v>3.6399999999999997</v>
      </c>
      <c r="N15" s="315">
        <f t="shared" si="1"/>
        <v>6.4</v>
      </c>
      <c r="O15" s="315">
        <f t="shared" si="1"/>
        <v>180.26999999999998</v>
      </c>
      <c r="P15" s="315">
        <f t="shared" si="1"/>
        <v>0.05</v>
      </c>
      <c r="Q15" s="315">
        <f t="shared" si="1"/>
        <v>4.0999999999999996</v>
      </c>
      <c r="R15" s="315">
        <f t="shared" si="1"/>
        <v>452.15000000000003</v>
      </c>
      <c r="S15" s="315">
        <f t="shared" si="1"/>
        <v>238.01</v>
      </c>
      <c r="T15" s="315">
        <f t="shared" si="1"/>
        <v>1.48</v>
      </c>
      <c r="U15" s="316">
        <f>SUM(B15:T15)</f>
        <v>1251.04</v>
      </c>
    </row>
  </sheetData>
  <mergeCells count="3">
    <mergeCell ref="A2:A3"/>
    <mergeCell ref="B2:T2"/>
    <mergeCell ref="U2:U3"/>
  </mergeCells>
  <printOptions horizontalCentered="1"/>
  <pageMargins left="0.11811023622047245" right="0" top="1.7322834645669292" bottom="0.74803149606299213" header="0.70866141732283472" footer="0.70866141732283472"/>
  <pageSetup scale="85" orientation="landscape" r:id="rId1"/>
  <headerFooter>
    <oddHeader>&amp;L&amp;G&amp;C&amp;"Verdana,Negrita"SUPERFICIE COMUNAL DE CEPAJES TINTOS PARA VINIFICACIÓN (has)
REGION DE COQUIMBO&amp;RCUADRO N° 25</oddHeader>
    <oddFooter>&amp;R&amp;F</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80" zoomScaleNormal="80" workbookViewId="0">
      <selection activeCell="C27" sqref="C27"/>
    </sheetView>
  </sheetViews>
  <sheetFormatPr baseColWidth="10" defaultColWidth="11.42578125" defaultRowHeight="14.25" x14ac:dyDescent="0.2"/>
  <cols>
    <col min="1" max="1" width="23.42578125" style="1" customWidth="1"/>
    <col min="2" max="2" width="23.85546875" style="1" customWidth="1"/>
    <col min="3" max="3" width="21.5703125" style="1" customWidth="1"/>
    <col min="4" max="4" width="12.5703125" style="1" customWidth="1"/>
    <col min="5" max="16384" width="11.42578125" style="1"/>
  </cols>
  <sheetData>
    <row r="1" spans="1:6" s="3" customFormat="1" ht="13.5" thickBot="1" x14ac:dyDescent="0.25">
      <c r="A1" s="241" t="s">
        <v>312</v>
      </c>
    </row>
    <row r="2" spans="1:6" ht="22.5" customHeight="1" x14ac:dyDescent="0.2">
      <c r="A2" s="405" t="s">
        <v>234</v>
      </c>
      <c r="B2" s="391" t="s">
        <v>235</v>
      </c>
      <c r="C2" s="397"/>
      <c r="D2" s="383" t="s">
        <v>69</v>
      </c>
    </row>
    <row r="3" spans="1:6" ht="36.75" customHeight="1" x14ac:dyDescent="0.2">
      <c r="A3" s="406"/>
      <c r="B3" s="277" t="s">
        <v>236</v>
      </c>
      <c r="C3" s="277" t="s">
        <v>237</v>
      </c>
      <c r="D3" s="384"/>
    </row>
    <row r="4" spans="1:6" x14ac:dyDescent="0.2">
      <c r="A4" s="22" t="s">
        <v>313</v>
      </c>
      <c r="B4" s="10">
        <v>5.2700000000000005</v>
      </c>
      <c r="C4" s="10">
        <v>0.4</v>
      </c>
      <c r="D4" s="278">
        <f t="shared" ref="D4:D28" si="0">SUM(B4:C4)</f>
        <v>5.6700000000000008</v>
      </c>
    </row>
    <row r="5" spans="1:6" x14ac:dyDescent="0.2">
      <c r="A5" s="22" t="s">
        <v>314</v>
      </c>
      <c r="B5" s="10"/>
      <c r="C5" s="10">
        <v>4.6100000000000003</v>
      </c>
      <c r="D5" s="278">
        <f t="shared" si="0"/>
        <v>4.6100000000000003</v>
      </c>
    </row>
    <row r="6" spans="1:6" x14ac:dyDescent="0.2">
      <c r="A6" s="22" t="s">
        <v>315</v>
      </c>
      <c r="B6" s="10"/>
      <c r="C6" s="10">
        <v>2.2000000000000002</v>
      </c>
      <c r="D6" s="278">
        <f t="shared" si="0"/>
        <v>2.2000000000000002</v>
      </c>
    </row>
    <row r="7" spans="1:6" x14ac:dyDescent="0.2">
      <c r="A7" s="22" t="s">
        <v>316</v>
      </c>
      <c r="B7" s="10">
        <v>119.25</v>
      </c>
      <c r="C7" s="10">
        <v>69.089999999999989</v>
      </c>
      <c r="D7" s="278">
        <f t="shared" si="0"/>
        <v>188.33999999999997</v>
      </c>
    </row>
    <row r="8" spans="1:6" x14ac:dyDescent="0.2">
      <c r="A8" s="22" t="s">
        <v>317</v>
      </c>
      <c r="B8" s="10">
        <v>3834.6200000000003</v>
      </c>
      <c r="C8" s="10">
        <v>1234.619999999999</v>
      </c>
      <c r="D8" s="278">
        <f t="shared" si="0"/>
        <v>5069.24</v>
      </c>
    </row>
    <row r="9" spans="1:6" x14ac:dyDescent="0.2">
      <c r="A9" s="22" t="s">
        <v>318</v>
      </c>
      <c r="B9" s="10">
        <v>0.02</v>
      </c>
      <c r="C9" s="10">
        <v>42.970000000000013</v>
      </c>
      <c r="D9" s="278">
        <f t="shared" si="0"/>
        <v>42.990000000000016</v>
      </c>
    </row>
    <row r="10" spans="1:6" x14ac:dyDescent="0.2">
      <c r="A10" s="22" t="s">
        <v>319</v>
      </c>
      <c r="B10" s="10">
        <v>3.74</v>
      </c>
      <c r="C10" s="10">
        <v>254.14999999999992</v>
      </c>
      <c r="D10" s="278">
        <f t="shared" si="0"/>
        <v>257.88999999999993</v>
      </c>
    </row>
    <row r="11" spans="1:6" x14ac:dyDescent="0.2">
      <c r="A11" s="22" t="s">
        <v>320</v>
      </c>
      <c r="B11" s="10">
        <v>2.25</v>
      </c>
      <c r="C11" s="10">
        <v>3.92</v>
      </c>
      <c r="D11" s="278">
        <f t="shared" si="0"/>
        <v>6.17</v>
      </c>
    </row>
    <row r="12" spans="1:6" x14ac:dyDescent="0.2">
      <c r="A12" s="22" t="s">
        <v>321</v>
      </c>
      <c r="B12" s="10"/>
      <c r="C12" s="10">
        <v>57.43</v>
      </c>
      <c r="D12" s="278">
        <f t="shared" si="0"/>
        <v>57.43</v>
      </c>
    </row>
    <row r="13" spans="1:6" x14ac:dyDescent="0.2">
      <c r="A13" s="22" t="s">
        <v>322</v>
      </c>
      <c r="B13" s="10"/>
      <c r="C13" s="10"/>
      <c r="D13" s="278">
        <f t="shared" si="0"/>
        <v>0</v>
      </c>
    </row>
    <row r="14" spans="1:6" ht="15" x14ac:dyDescent="0.25">
      <c r="A14" s="22" t="s">
        <v>323</v>
      </c>
      <c r="B14" s="10"/>
      <c r="C14" s="10">
        <v>6.99</v>
      </c>
      <c r="D14" s="278">
        <f t="shared" si="0"/>
        <v>6.99</v>
      </c>
      <c r="F14" s="5"/>
    </row>
    <row r="15" spans="1:6" ht="15" x14ac:dyDescent="0.25">
      <c r="A15" s="22" t="s">
        <v>324</v>
      </c>
      <c r="B15" s="10">
        <v>6.41</v>
      </c>
      <c r="C15" s="10">
        <v>223.9</v>
      </c>
      <c r="D15" s="278">
        <f t="shared" si="0"/>
        <v>230.31</v>
      </c>
      <c r="F15" s="5"/>
    </row>
    <row r="16" spans="1:6" ht="15" x14ac:dyDescent="0.25">
      <c r="A16" s="22" t="s">
        <v>325</v>
      </c>
      <c r="B16" s="10">
        <v>2</v>
      </c>
      <c r="C16" s="10">
        <v>1.8</v>
      </c>
      <c r="D16" s="278">
        <f t="shared" si="0"/>
        <v>3.8</v>
      </c>
      <c r="F16" s="5"/>
    </row>
    <row r="17" spans="1:6" ht="15" x14ac:dyDescent="0.25">
      <c r="A17" s="22" t="s">
        <v>326</v>
      </c>
      <c r="B17" s="10"/>
      <c r="C17" s="10">
        <v>4.2</v>
      </c>
      <c r="D17" s="278">
        <f t="shared" si="0"/>
        <v>4.2</v>
      </c>
      <c r="F17" s="5"/>
    </row>
    <row r="18" spans="1:6" ht="15" x14ac:dyDescent="0.25">
      <c r="A18" s="22" t="s">
        <v>327</v>
      </c>
      <c r="B18" s="10"/>
      <c r="C18" s="10">
        <v>5.8000000000000007</v>
      </c>
      <c r="D18" s="278">
        <f t="shared" si="0"/>
        <v>5.8000000000000007</v>
      </c>
      <c r="F18" s="5"/>
    </row>
    <row r="19" spans="1:6" ht="15" x14ac:dyDescent="0.25">
      <c r="A19" s="22" t="s">
        <v>328</v>
      </c>
      <c r="B19" s="10">
        <v>213.32999999999998</v>
      </c>
      <c r="C19" s="10">
        <v>93.11</v>
      </c>
      <c r="D19" s="278">
        <f t="shared" si="0"/>
        <v>306.44</v>
      </c>
      <c r="F19" s="5"/>
    </row>
    <row r="20" spans="1:6" ht="15" x14ac:dyDescent="0.25">
      <c r="A20" s="22" t="s">
        <v>329</v>
      </c>
      <c r="B20" s="10">
        <v>12.670000000000002</v>
      </c>
      <c r="C20" s="10">
        <v>18.720000000000002</v>
      </c>
      <c r="D20" s="278">
        <f t="shared" si="0"/>
        <v>31.390000000000004</v>
      </c>
      <c r="F20" s="5"/>
    </row>
    <row r="21" spans="1:6" ht="15" x14ac:dyDescent="0.25">
      <c r="A21" s="22" t="s">
        <v>330</v>
      </c>
      <c r="B21" s="10"/>
      <c r="C21" s="10">
        <v>15.169999999999998</v>
      </c>
      <c r="D21" s="278">
        <f t="shared" si="0"/>
        <v>15.169999999999998</v>
      </c>
      <c r="F21" s="5"/>
    </row>
    <row r="22" spans="1:6" ht="15" x14ac:dyDescent="0.25">
      <c r="A22" s="22" t="s">
        <v>331</v>
      </c>
      <c r="B22" s="10">
        <v>1034.3999999999999</v>
      </c>
      <c r="C22" s="10">
        <v>542.33000000000004</v>
      </c>
      <c r="D22" s="278">
        <f t="shared" si="0"/>
        <v>1576.73</v>
      </c>
      <c r="F22" s="5"/>
    </row>
    <row r="23" spans="1:6" ht="15" x14ac:dyDescent="0.25">
      <c r="A23" s="22" t="s">
        <v>332</v>
      </c>
      <c r="B23" s="10">
        <v>28.129999999999995</v>
      </c>
      <c r="C23" s="10">
        <v>86.699999999999974</v>
      </c>
      <c r="D23" s="278">
        <f t="shared" si="0"/>
        <v>114.82999999999997</v>
      </c>
      <c r="F23" s="5"/>
    </row>
    <row r="24" spans="1:6" ht="15" x14ac:dyDescent="0.25">
      <c r="A24" s="22" t="s">
        <v>333</v>
      </c>
      <c r="B24" s="10"/>
      <c r="C24" s="10">
        <v>197.26</v>
      </c>
      <c r="D24" s="278">
        <f t="shared" si="0"/>
        <v>197.26</v>
      </c>
      <c r="F24" s="5"/>
    </row>
    <row r="25" spans="1:6" ht="15" x14ac:dyDescent="0.25">
      <c r="A25" s="22" t="s">
        <v>334</v>
      </c>
      <c r="B25" s="10">
        <v>7.43</v>
      </c>
      <c r="C25" s="10">
        <v>111.97000000000001</v>
      </c>
      <c r="D25" s="278">
        <f t="shared" si="0"/>
        <v>119.4</v>
      </c>
      <c r="F25" s="5"/>
    </row>
    <row r="26" spans="1:6" ht="15" x14ac:dyDescent="0.25">
      <c r="A26" s="22" t="s">
        <v>335</v>
      </c>
      <c r="B26" s="10">
        <v>285.69000000000023</v>
      </c>
      <c r="C26" s="10">
        <v>75.66</v>
      </c>
      <c r="D26" s="278">
        <f t="shared" si="0"/>
        <v>361.35000000000025</v>
      </c>
      <c r="F26" s="5"/>
    </row>
    <row r="27" spans="1:6" ht="15" x14ac:dyDescent="0.25">
      <c r="A27" s="22" t="s">
        <v>336</v>
      </c>
      <c r="B27" s="10">
        <v>24.37</v>
      </c>
      <c r="C27" s="10">
        <v>25.180000000000003</v>
      </c>
      <c r="D27" s="278">
        <f t="shared" si="0"/>
        <v>49.550000000000004</v>
      </c>
      <c r="F27" s="5"/>
    </row>
    <row r="28" spans="1:6" ht="36" customHeight="1" thickBot="1" x14ac:dyDescent="0.3">
      <c r="A28" s="65" t="s">
        <v>239</v>
      </c>
      <c r="B28" s="102">
        <f>SUM(B4:B27)</f>
        <v>5579.5800000000008</v>
      </c>
      <c r="C28" s="102">
        <f>SUM(C4:C27)</f>
        <v>3078.1799999999985</v>
      </c>
      <c r="D28" s="103">
        <f t="shared" si="0"/>
        <v>8657.7599999999984</v>
      </c>
      <c r="F28" s="5"/>
    </row>
  </sheetData>
  <mergeCells count="3">
    <mergeCell ref="A2:A3"/>
    <mergeCell ref="B2:C2"/>
    <mergeCell ref="D2:D3"/>
  </mergeCells>
  <printOptions horizontalCentered="1"/>
  <pageMargins left="0.70866141732283472" right="0.70866141732283472" top="1.3385826771653544" bottom="0.55118110236220474" header="0.70866141732283472" footer="0.70866141732283472"/>
  <pageSetup orientation="landscape" r:id="rId1"/>
  <headerFooter>
    <oddHeader>&amp;L&amp;G&amp;C&amp;"Verdana,Negrita"CATASTRO DE VIDES (has)
REGION DE VALPARAISO&amp;RCUADRO N° 26</oddHeader>
    <oddFooter>&amp;R&amp;F</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C27" sqref="C27"/>
    </sheetView>
  </sheetViews>
  <sheetFormatPr baseColWidth="10" defaultColWidth="11.42578125" defaultRowHeight="15" x14ac:dyDescent="0.25"/>
  <cols>
    <col min="1" max="1" width="20.42578125" customWidth="1"/>
    <col min="2" max="2" width="20" customWidth="1"/>
  </cols>
  <sheetData>
    <row r="1" spans="1:5" ht="15.75" thickBot="1" x14ac:dyDescent="0.3">
      <c r="A1" s="3" t="s">
        <v>337</v>
      </c>
    </row>
    <row r="2" spans="1:5" ht="30" customHeight="1" x14ac:dyDescent="0.25">
      <c r="A2" s="405" t="s">
        <v>234</v>
      </c>
      <c r="B2" s="279" t="s">
        <v>240</v>
      </c>
      <c r="C2" s="383" t="s">
        <v>69</v>
      </c>
    </row>
    <row r="3" spans="1:5" ht="37.5" customHeight="1" x14ac:dyDescent="0.25">
      <c r="A3" s="406"/>
      <c r="B3" s="280" t="s">
        <v>300</v>
      </c>
      <c r="C3" s="384"/>
    </row>
    <row r="4" spans="1:5" x14ac:dyDescent="0.25">
      <c r="A4" s="22" t="s">
        <v>313</v>
      </c>
      <c r="B4" s="12">
        <v>5</v>
      </c>
      <c r="C4" s="90">
        <f t="shared" ref="C4:C28" si="0">SUM(B4:B4)</f>
        <v>5</v>
      </c>
      <c r="E4" s="5"/>
    </row>
    <row r="5" spans="1:5" x14ac:dyDescent="0.25">
      <c r="A5" s="22" t="s">
        <v>314</v>
      </c>
      <c r="B5" s="12">
        <v>1</v>
      </c>
      <c r="C5" s="90">
        <f t="shared" si="0"/>
        <v>1</v>
      </c>
      <c r="E5" s="5"/>
    </row>
    <row r="6" spans="1:5" x14ac:dyDescent="0.25">
      <c r="A6" s="22" t="s">
        <v>315</v>
      </c>
      <c r="B6" s="12">
        <v>1</v>
      </c>
      <c r="C6" s="90">
        <v>0</v>
      </c>
      <c r="E6" s="5"/>
    </row>
    <row r="7" spans="1:5" x14ac:dyDescent="0.25">
      <c r="A7" s="25" t="s">
        <v>316</v>
      </c>
      <c r="B7" s="268">
        <v>4</v>
      </c>
      <c r="C7" s="269">
        <f t="shared" si="0"/>
        <v>4</v>
      </c>
      <c r="E7" s="5"/>
    </row>
    <row r="8" spans="1:5" x14ac:dyDescent="0.25">
      <c r="A8" s="25" t="s">
        <v>317</v>
      </c>
      <c r="B8" s="268">
        <v>134</v>
      </c>
      <c r="C8" s="269">
        <f t="shared" si="0"/>
        <v>134</v>
      </c>
      <c r="E8" s="5"/>
    </row>
    <row r="9" spans="1:5" x14ac:dyDescent="0.25">
      <c r="A9" s="25" t="s">
        <v>318</v>
      </c>
      <c r="B9" s="268">
        <v>6</v>
      </c>
      <c r="C9" s="269">
        <f t="shared" si="0"/>
        <v>6</v>
      </c>
      <c r="E9" s="5"/>
    </row>
    <row r="10" spans="1:5" x14ac:dyDescent="0.25">
      <c r="A10" s="25" t="s">
        <v>319</v>
      </c>
      <c r="B10" s="268">
        <v>16</v>
      </c>
      <c r="C10" s="269">
        <f t="shared" si="0"/>
        <v>16</v>
      </c>
      <c r="E10" s="5"/>
    </row>
    <row r="11" spans="1:5" x14ac:dyDescent="0.25">
      <c r="A11" s="25" t="s">
        <v>320</v>
      </c>
      <c r="B11" s="268">
        <v>2</v>
      </c>
      <c r="C11" s="269">
        <f t="shared" si="0"/>
        <v>2</v>
      </c>
      <c r="E11" s="5"/>
    </row>
    <row r="12" spans="1:5" x14ac:dyDescent="0.25">
      <c r="A12" s="25" t="s">
        <v>321</v>
      </c>
      <c r="B12" s="268">
        <v>4</v>
      </c>
      <c r="C12" s="269">
        <f t="shared" si="0"/>
        <v>4</v>
      </c>
      <c r="E12" s="5"/>
    </row>
    <row r="13" spans="1:5" x14ac:dyDescent="0.25">
      <c r="A13" s="25" t="s">
        <v>322</v>
      </c>
      <c r="B13" s="281">
        <v>0</v>
      </c>
      <c r="C13" s="269">
        <f t="shared" si="0"/>
        <v>0</v>
      </c>
      <c r="E13" s="5"/>
    </row>
    <row r="14" spans="1:5" x14ac:dyDescent="0.25">
      <c r="A14" s="25" t="s">
        <v>323</v>
      </c>
      <c r="B14" s="268">
        <v>2</v>
      </c>
      <c r="C14" s="269">
        <f t="shared" si="0"/>
        <v>2</v>
      </c>
      <c r="E14" s="5"/>
    </row>
    <row r="15" spans="1:5" x14ac:dyDescent="0.25">
      <c r="A15" s="25" t="s">
        <v>324</v>
      </c>
      <c r="B15" s="268">
        <v>29</v>
      </c>
      <c r="C15" s="269">
        <f t="shared" si="0"/>
        <v>29</v>
      </c>
      <c r="E15" s="5"/>
    </row>
    <row r="16" spans="1:5" x14ac:dyDescent="0.25">
      <c r="A16" s="25" t="s">
        <v>325</v>
      </c>
      <c r="B16" s="268">
        <v>2</v>
      </c>
      <c r="C16" s="269">
        <f t="shared" si="0"/>
        <v>2</v>
      </c>
      <c r="E16" s="5"/>
    </row>
    <row r="17" spans="1:5" x14ac:dyDescent="0.25">
      <c r="A17" s="25" t="s">
        <v>326</v>
      </c>
      <c r="B17" s="268">
        <v>2</v>
      </c>
      <c r="C17" s="269">
        <f t="shared" si="0"/>
        <v>2</v>
      </c>
      <c r="E17" s="5"/>
    </row>
    <row r="18" spans="1:5" x14ac:dyDescent="0.25">
      <c r="A18" s="25" t="s">
        <v>327</v>
      </c>
      <c r="B18" s="268">
        <v>2</v>
      </c>
      <c r="C18" s="269">
        <f t="shared" si="0"/>
        <v>2</v>
      </c>
      <c r="E18" s="5"/>
    </row>
    <row r="19" spans="1:5" x14ac:dyDescent="0.25">
      <c r="A19" s="25" t="s">
        <v>328</v>
      </c>
      <c r="B19" s="268">
        <v>5</v>
      </c>
      <c r="C19" s="269">
        <f t="shared" si="0"/>
        <v>5</v>
      </c>
      <c r="E19" s="5"/>
    </row>
    <row r="20" spans="1:5" x14ac:dyDescent="0.25">
      <c r="A20" s="25" t="s">
        <v>329</v>
      </c>
      <c r="B20" s="268">
        <v>6</v>
      </c>
      <c r="C20" s="269">
        <f t="shared" si="0"/>
        <v>6</v>
      </c>
      <c r="E20" s="5"/>
    </row>
    <row r="21" spans="1:5" x14ac:dyDescent="0.25">
      <c r="A21" s="25" t="s">
        <v>330</v>
      </c>
      <c r="B21" s="268">
        <v>2</v>
      </c>
      <c r="C21" s="269">
        <f t="shared" si="0"/>
        <v>2</v>
      </c>
      <c r="E21" s="5"/>
    </row>
    <row r="22" spans="1:5" x14ac:dyDescent="0.25">
      <c r="A22" s="25" t="s">
        <v>331</v>
      </c>
      <c r="B22" s="268">
        <v>24</v>
      </c>
      <c r="C22" s="269">
        <f t="shared" si="0"/>
        <v>24</v>
      </c>
      <c r="E22" s="5"/>
    </row>
    <row r="23" spans="1:5" x14ac:dyDescent="0.25">
      <c r="A23" s="25" t="s">
        <v>332</v>
      </c>
      <c r="B23" s="268">
        <v>8</v>
      </c>
      <c r="C23" s="269">
        <f t="shared" si="0"/>
        <v>8</v>
      </c>
      <c r="E23" s="5"/>
    </row>
    <row r="24" spans="1:5" x14ac:dyDescent="0.25">
      <c r="A24" s="25" t="s">
        <v>333</v>
      </c>
      <c r="B24" s="268">
        <v>11</v>
      </c>
      <c r="C24" s="269">
        <f t="shared" si="0"/>
        <v>11</v>
      </c>
      <c r="E24" s="5"/>
    </row>
    <row r="25" spans="1:5" x14ac:dyDescent="0.25">
      <c r="A25" s="25" t="s">
        <v>334</v>
      </c>
      <c r="B25" s="268">
        <v>6</v>
      </c>
      <c r="C25" s="269">
        <f t="shared" si="0"/>
        <v>6</v>
      </c>
      <c r="E25" s="5"/>
    </row>
    <row r="26" spans="1:5" x14ac:dyDescent="0.25">
      <c r="A26" s="25" t="s">
        <v>335</v>
      </c>
      <c r="B26" s="268">
        <v>38</v>
      </c>
      <c r="C26" s="269">
        <f t="shared" si="0"/>
        <v>38</v>
      </c>
      <c r="E26" s="5"/>
    </row>
    <row r="27" spans="1:5" x14ac:dyDescent="0.25">
      <c r="A27" s="25" t="s">
        <v>336</v>
      </c>
      <c r="B27" s="268">
        <v>4</v>
      </c>
      <c r="C27" s="269">
        <f t="shared" si="0"/>
        <v>4</v>
      </c>
    </row>
    <row r="28" spans="1:5" ht="29.25" customHeight="1" thickBot="1" x14ac:dyDescent="0.3">
      <c r="A28" s="282" t="s">
        <v>239</v>
      </c>
      <c r="B28" s="270">
        <f>SUM(B4:B27)</f>
        <v>314</v>
      </c>
      <c r="C28" s="283">
        <f t="shared" si="0"/>
        <v>314</v>
      </c>
    </row>
  </sheetData>
  <mergeCells count="2">
    <mergeCell ref="A2:A3"/>
    <mergeCell ref="C2:C3"/>
  </mergeCells>
  <printOptions horizontalCentered="1"/>
  <pageMargins left="0.70866141732283472" right="0.70866141732283472" top="1.5354330708661419" bottom="0.55118110236220474" header="0.70866141732283472" footer="0.70866141732283472"/>
  <pageSetup orientation="landscape" r:id="rId1"/>
  <headerFooter>
    <oddHeader>&amp;L&amp;G&amp;C&amp;"Verdana,Negrita"NUMERO DE PROPIEDADES CON PLANTACIONES DE VIDES
DE VINIFICACION
REGION DE VALPARAISO&amp;RCUADRO N° 27</oddHeader>
    <oddFooter>&amp;R&amp;F</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zoomScaleNormal="100" workbookViewId="0">
      <selection activeCell="S3" sqref="S3"/>
    </sheetView>
  </sheetViews>
  <sheetFormatPr baseColWidth="10" defaultColWidth="11.42578125" defaultRowHeight="14.25" x14ac:dyDescent="0.2"/>
  <cols>
    <col min="1" max="1" width="18.28515625" style="1" customWidth="1"/>
    <col min="2" max="2" width="5.85546875" style="1" bestFit="1" customWidth="1"/>
    <col min="3" max="3" width="11" style="1" bestFit="1" customWidth="1"/>
    <col min="4" max="6" width="5.85546875" style="1" customWidth="1"/>
    <col min="7" max="7" width="7.140625" style="1" customWidth="1"/>
    <col min="8" max="8" width="11.85546875" style="1" bestFit="1" customWidth="1"/>
    <col min="9" max="9" width="6.85546875" style="1" bestFit="1" customWidth="1"/>
    <col min="10" max="10" width="5.85546875" style="1" customWidth="1"/>
    <col min="11" max="12" width="6.85546875" style="1" bestFit="1" customWidth="1"/>
    <col min="13" max="13" width="8.5703125" style="1" customWidth="1"/>
    <col min="14" max="14" width="7.140625" style="1" bestFit="1" customWidth="1"/>
    <col min="15" max="15" width="8" style="1" customWidth="1"/>
    <col min="16" max="16" width="10.42578125" style="1" bestFit="1" customWidth="1"/>
    <col min="17" max="17" width="7.140625" style="1" bestFit="1" customWidth="1"/>
    <col min="18" max="18" width="7.140625" style="1" customWidth="1"/>
    <col min="19" max="21" width="5.85546875" style="1" customWidth="1"/>
    <col min="22" max="22" width="7.7109375" style="1" bestFit="1" customWidth="1"/>
    <col min="23" max="23" width="11" style="1" bestFit="1" customWidth="1"/>
    <col min="24" max="16384" width="11.42578125" style="1"/>
  </cols>
  <sheetData>
    <row r="1" spans="1:23" s="233" customFormat="1" ht="13.5" thickBot="1" x14ac:dyDescent="0.25">
      <c r="A1" s="3" t="s">
        <v>338</v>
      </c>
    </row>
    <row r="2" spans="1:23" ht="25.5" customHeight="1" x14ac:dyDescent="0.2">
      <c r="A2" s="407" t="s">
        <v>234</v>
      </c>
      <c r="B2" s="358" t="s">
        <v>115</v>
      </c>
      <c r="C2" s="358"/>
      <c r="D2" s="358"/>
      <c r="E2" s="358"/>
      <c r="F2" s="358"/>
      <c r="G2" s="358"/>
      <c r="H2" s="358"/>
      <c r="I2" s="358"/>
      <c r="J2" s="358"/>
      <c r="K2" s="358"/>
      <c r="L2" s="358"/>
      <c r="M2" s="358"/>
      <c r="N2" s="358"/>
      <c r="O2" s="358"/>
      <c r="P2" s="358"/>
      <c r="Q2" s="358"/>
      <c r="R2" s="358"/>
      <c r="S2" s="358"/>
      <c r="T2" s="358"/>
      <c r="U2" s="358"/>
      <c r="V2" s="358"/>
      <c r="W2" s="383" t="s">
        <v>69</v>
      </c>
    </row>
    <row r="3" spans="1:23" ht="133.5" customHeight="1" x14ac:dyDescent="0.2">
      <c r="A3" s="408"/>
      <c r="B3" s="144" t="s">
        <v>117</v>
      </c>
      <c r="C3" s="144" t="s">
        <v>120</v>
      </c>
      <c r="D3" s="144" t="s">
        <v>122</v>
      </c>
      <c r="E3" s="144" t="s">
        <v>123</v>
      </c>
      <c r="F3" s="144" t="s">
        <v>127</v>
      </c>
      <c r="G3" s="144" t="s">
        <v>128</v>
      </c>
      <c r="H3" s="144" t="s">
        <v>134</v>
      </c>
      <c r="I3" s="144" t="s">
        <v>136</v>
      </c>
      <c r="J3" s="144" t="s">
        <v>138</v>
      </c>
      <c r="K3" s="144" t="s">
        <v>139</v>
      </c>
      <c r="L3" s="144" t="s">
        <v>339</v>
      </c>
      <c r="M3" s="144" t="s">
        <v>306</v>
      </c>
      <c r="N3" s="144" t="s">
        <v>147</v>
      </c>
      <c r="O3" s="144" t="s">
        <v>148</v>
      </c>
      <c r="P3" s="144" t="s">
        <v>278</v>
      </c>
      <c r="Q3" s="144" t="s">
        <v>340</v>
      </c>
      <c r="R3" s="144" t="s">
        <v>341</v>
      </c>
      <c r="S3" s="144" t="s">
        <v>567</v>
      </c>
      <c r="T3" s="144" t="s">
        <v>157</v>
      </c>
      <c r="U3" s="144" t="s">
        <v>342</v>
      </c>
      <c r="V3" s="144" t="s">
        <v>160</v>
      </c>
      <c r="W3" s="384"/>
    </row>
    <row r="4" spans="1:23" x14ac:dyDescent="0.2">
      <c r="A4" s="284" t="s">
        <v>313</v>
      </c>
      <c r="B4" s="15"/>
      <c r="C4" s="15">
        <v>0.25</v>
      </c>
      <c r="D4" s="15"/>
      <c r="E4" s="15"/>
      <c r="F4" s="15"/>
      <c r="G4" s="15"/>
      <c r="H4" s="15"/>
      <c r="I4" s="15"/>
      <c r="J4" s="15"/>
      <c r="K4" s="15"/>
      <c r="L4" s="15"/>
      <c r="M4" s="15"/>
      <c r="N4" s="15"/>
      <c r="O4" s="15"/>
      <c r="P4" s="15">
        <v>5.0200000000000005</v>
      </c>
      <c r="Q4" s="15"/>
      <c r="R4" s="15"/>
      <c r="S4" s="15"/>
      <c r="T4" s="15"/>
      <c r="U4" s="15"/>
      <c r="V4" s="15"/>
      <c r="W4" s="18">
        <f t="shared" ref="W4:W19" si="0">SUM(B4:V4)</f>
        <v>5.2700000000000005</v>
      </c>
    </row>
    <row r="5" spans="1:23" x14ac:dyDescent="0.2">
      <c r="A5" s="24" t="s">
        <v>316</v>
      </c>
      <c r="B5" s="15"/>
      <c r="C5" s="15">
        <v>18.98</v>
      </c>
      <c r="D5" s="15"/>
      <c r="E5" s="15"/>
      <c r="F5" s="15"/>
      <c r="G5" s="15">
        <v>4.1000000000000005</v>
      </c>
      <c r="H5" s="15">
        <v>3.1</v>
      </c>
      <c r="I5" s="15"/>
      <c r="J5" s="15"/>
      <c r="K5" s="15"/>
      <c r="L5" s="15"/>
      <c r="M5" s="15">
        <v>6.9</v>
      </c>
      <c r="N5" s="15">
        <v>2.96</v>
      </c>
      <c r="O5" s="15">
        <v>2</v>
      </c>
      <c r="P5" s="15">
        <v>76.960000000000008</v>
      </c>
      <c r="Q5" s="15">
        <v>4.25</v>
      </c>
      <c r="R5" s="15"/>
      <c r="S5" s="15"/>
      <c r="T5" s="15"/>
      <c r="U5" s="15"/>
      <c r="V5" s="15"/>
      <c r="W5" s="18">
        <f t="shared" si="0"/>
        <v>119.25000000000001</v>
      </c>
    </row>
    <row r="6" spans="1:23" x14ac:dyDescent="0.2">
      <c r="A6" s="24" t="s">
        <v>317</v>
      </c>
      <c r="B6" s="15"/>
      <c r="C6" s="15">
        <v>1420.3899999999999</v>
      </c>
      <c r="D6" s="15">
        <v>0.7</v>
      </c>
      <c r="E6" s="15"/>
      <c r="F6" s="15"/>
      <c r="G6" s="15">
        <v>46.45</v>
      </c>
      <c r="H6" s="15">
        <v>3.6</v>
      </c>
      <c r="I6" s="15"/>
      <c r="J6" s="15"/>
      <c r="K6" s="15"/>
      <c r="L6" s="15">
        <v>3.76</v>
      </c>
      <c r="M6" s="15">
        <v>38.61</v>
      </c>
      <c r="N6" s="15">
        <v>27.529999999999998</v>
      </c>
      <c r="O6" s="15">
        <v>3.64</v>
      </c>
      <c r="P6" s="15">
        <v>2235.1699999999992</v>
      </c>
      <c r="Q6" s="15"/>
      <c r="R6" s="15">
        <v>17.169999999999998</v>
      </c>
      <c r="S6" s="15"/>
      <c r="T6" s="15">
        <v>0.93</v>
      </c>
      <c r="U6" s="15">
        <v>0.93</v>
      </c>
      <c r="V6" s="15">
        <v>35.739999999999995</v>
      </c>
      <c r="W6" s="18">
        <f t="shared" si="0"/>
        <v>3834.6199999999985</v>
      </c>
    </row>
    <row r="7" spans="1:23" x14ac:dyDescent="0.2">
      <c r="A7" s="24" t="s">
        <v>318</v>
      </c>
      <c r="B7" s="15"/>
      <c r="C7" s="15">
        <v>0.01</v>
      </c>
      <c r="D7" s="15"/>
      <c r="E7" s="15"/>
      <c r="F7" s="15"/>
      <c r="G7" s="15">
        <v>0.01</v>
      </c>
      <c r="H7" s="15"/>
      <c r="I7" s="15"/>
      <c r="J7" s="15"/>
      <c r="K7" s="15"/>
      <c r="L7" s="15"/>
      <c r="M7" s="15"/>
      <c r="N7" s="15"/>
      <c r="O7" s="15"/>
      <c r="P7" s="15"/>
      <c r="Q7" s="15"/>
      <c r="R7" s="15"/>
      <c r="S7" s="15"/>
      <c r="T7" s="15"/>
      <c r="U7" s="15"/>
      <c r="V7" s="15"/>
      <c r="W7" s="18">
        <f t="shared" si="0"/>
        <v>0.02</v>
      </c>
    </row>
    <row r="8" spans="1:23" x14ac:dyDescent="0.2">
      <c r="A8" s="24" t="s">
        <v>319</v>
      </c>
      <c r="B8" s="15"/>
      <c r="C8" s="15"/>
      <c r="D8" s="15"/>
      <c r="E8" s="15"/>
      <c r="F8" s="15"/>
      <c r="G8" s="15"/>
      <c r="H8" s="15">
        <v>1.32</v>
      </c>
      <c r="I8" s="15"/>
      <c r="J8" s="15"/>
      <c r="K8" s="15"/>
      <c r="L8" s="15"/>
      <c r="M8" s="15"/>
      <c r="N8" s="15"/>
      <c r="O8" s="15">
        <v>1.1200000000000001</v>
      </c>
      <c r="P8" s="15"/>
      <c r="Q8" s="15"/>
      <c r="R8" s="15"/>
      <c r="S8" s="15"/>
      <c r="T8" s="15"/>
      <c r="U8" s="15"/>
      <c r="V8" s="15">
        <v>1.3</v>
      </c>
      <c r="W8" s="18">
        <f t="shared" si="0"/>
        <v>3.74</v>
      </c>
    </row>
    <row r="9" spans="1:23" x14ac:dyDescent="0.2">
      <c r="A9" s="24" t="s">
        <v>320</v>
      </c>
      <c r="B9" s="15"/>
      <c r="C9" s="15"/>
      <c r="D9" s="15"/>
      <c r="E9" s="15"/>
      <c r="F9" s="15"/>
      <c r="G9" s="15"/>
      <c r="H9" s="15"/>
      <c r="I9" s="15"/>
      <c r="J9" s="15"/>
      <c r="K9" s="15"/>
      <c r="L9" s="15"/>
      <c r="M9" s="15"/>
      <c r="N9" s="15"/>
      <c r="O9" s="15"/>
      <c r="P9" s="15">
        <v>2.25</v>
      </c>
      <c r="Q9" s="15"/>
      <c r="R9" s="15"/>
      <c r="S9" s="15"/>
      <c r="T9" s="15"/>
      <c r="U9" s="15"/>
      <c r="V9" s="15"/>
      <c r="W9" s="18">
        <f t="shared" si="0"/>
        <v>2.25</v>
      </c>
    </row>
    <row r="10" spans="1:23" x14ac:dyDescent="0.2">
      <c r="A10" s="24" t="s">
        <v>324</v>
      </c>
      <c r="B10" s="15"/>
      <c r="C10" s="15"/>
      <c r="D10" s="15">
        <v>0.21</v>
      </c>
      <c r="E10" s="15"/>
      <c r="F10" s="15"/>
      <c r="G10" s="15"/>
      <c r="H10" s="15"/>
      <c r="I10" s="15"/>
      <c r="J10" s="15">
        <v>0.69</v>
      </c>
      <c r="K10" s="15"/>
      <c r="L10" s="15"/>
      <c r="M10" s="15"/>
      <c r="N10" s="15"/>
      <c r="O10" s="15"/>
      <c r="P10" s="15">
        <v>3.2</v>
      </c>
      <c r="Q10" s="15"/>
      <c r="R10" s="15"/>
      <c r="S10" s="15">
        <v>0.5</v>
      </c>
      <c r="T10" s="15"/>
      <c r="U10" s="15"/>
      <c r="V10" s="15">
        <v>1.81</v>
      </c>
      <c r="W10" s="18">
        <f t="shared" si="0"/>
        <v>6.41</v>
      </c>
    </row>
    <row r="11" spans="1:23" x14ac:dyDescent="0.2">
      <c r="A11" s="24" t="s">
        <v>325</v>
      </c>
      <c r="B11" s="15"/>
      <c r="C11" s="15"/>
      <c r="D11" s="15"/>
      <c r="E11" s="15">
        <v>1</v>
      </c>
      <c r="F11" s="15"/>
      <c r="G11" s="15"/>
      <c r="H11" s="15"/>
      <c r="I11" s="15">
        <v>1</v>
      </c>
      <c r="J11" s="15"/>
      <c r="K11" s="15"/>
      <c r="L11" s="15"/>
      <c r="M11" s="15"/>
      <c r="N11" s="15"/>
      <c r="O11" s="15"/>
      <c r="P11" s="15"/>
      <c r="Q11" s="15"/>
      <c r="R11" s="15"/>
      <c r="S11" s="15"/>
      <c r="T11" s="15"/>
      <c r="U11" s="15"/>
      <c r="V11" s="15"/>
      <c r="W11" s="18">
        <f t="shared" si="0"/>
        <v>2</v>
      </c>
    </row>
    <row r="12" spans="1:23" x14ac:dyDescent="0.2">
      <c r="A12" s="24" t="s">
        <v>328</v>
      </c>
      <c r="B12" s="15"/>
      <c r="C12" s="15">
        <v>110.58</v>
      </c>
      <c r="D12" s="15"/>
      <c r="E12" s="15"/>
      <c r="F12" s="15"/>
      <c r="G12" s="15"/>
      <c r="H12" s="15"/>
      <c r="I12" s="15"/>
      <c r="J12" s="15"/>
      <c r="K12" s="15"/>
      <c r="L12" s="15"/>
      <c r="M12" s="15">
        <v>3.8</v>
      </c>
      <c r="N12" s="15"/>
      <c r="O12" s="15"/>
      <c r="P12" s="15">
        <v>98.910000000000011</v>
      </c>
      <c r="Q12" s="15"/>
      <c r="R12" s="15"/>
      <c r="S12" s="15"/>
      <c r="T12" s="15"/>
      <c r="U12" s="15"/>
      <c r="V12" s="15">
        <v>0.04</v>
      </c>
      <c r="W12" s="18">
        <f t="shared" si="0"/>
        <v>213.33</v>
      </c>
    </row>
    <row r="13" spans="1:23" x14ac:dyDescent="0.2">
      <c r="A13" s="24" t="s">
        <v>329</v>
      </c>
      <c r="B13" s="15"/>
      <c r="C13" s="15">
        <v>11.469999999999999</v>
      </c>
      <c r="D13" s="15"/>
      <c r="E13" s="15"/>
      <c r="F13" s="15"/>
      <c r="G13" s="15"/>
      <c r="H13" s="15"/>
      <c r="I13" s="15"/>
      <c r="J13" s="15">
        <v>0.5</v>
      </c>
      <c r="K13" s="15">
        <v>0.2</v>
      </c>
      <c r="L13" s="15"/>
      <c r="M13" s="15"/>
      <c r="N13" s="15"/>
      <c r="O13" s="15"/>
      <c r="P13" s="15">
        <v>0.5</v>
      </c>
      <c r="Q13" s="15"/>
      <c r="R13" s="15"/>
      <c r="S13" s="15"/>
      <c r="T13" s="15"/>
      <c r="U13" s="15"/>
      <c r="V13" s="15"/>
      <c r="W13" s="18">
        <f t="shared" si="0"/>
        <v>12.669999999999998</v>
      </c>
    </row>
    <row r="14" spans="1:23" x14ac:dyDescent="0.2">
      <c r="A14" s="24" t="s">
        <v>331</v>
      </c>
      <c r="B14" s="15">
        <v>1.1200000000000001</v>
      </c>
      <c r="C14" s="15">
        <v>227.31000000000003</v>
      </c>
      <c r="D14" s="15">
        <v>0.25</v>
      </c>
      <c r="E14" s="15"/>
      <c r="F14" s="15">
        <v>1</v>
      </c>
      <c r="G14" s="15">
        <v>3.98</v>
      </c>
      <c r="H14" s="15"/>
      <c r="I14" s="15"/>
      <c r="J14" s="15"/>
      <c r="K14" s="15"/>
      <c r="L14" s="15"/>
      <c r="M14" s="15">
        <v>1.22</v>
      </c>
      <c r="N14" s="15">
        <v>14.36</v>
      </c>
      <c r="O14" s="15">
        <v>0.14000000000000001</v>
      </c>
      <c r="P14" s="15">
        <v>770.45</v>
      </c>
      <c r="Q14" s="15">
        <v>11.86</v>
      </c>
      <c r="R14" s="15"/>
      <c r="S14" s="15"/>
      <c r="T14" s="15"/>
      <c r="U14" s="15"/>
      <c r="V14" s="15">
        <v>2.71</v>
      </c>
      <c r="W14" s="18">
        <f t="shared" si="0"/>
        <v>1034.4000000000001</v>
      </c>
    </row>
    <row r="15" spans="1:23" x14ac:dyDescent="0.2">
      <c r="A15" s="24" t="s">
        <v>332</v>
      </c>
      <c r="B15" s="15"/>
      <c r="C15" s="15">
        <v>17.52</v>
      </c>
      <c r="D15" s="15"/>
      <c r="E15" s="15"/>
      <c r="F15" s="15"/>
      <c r="G15" s="15"/>
      <c r="H15" s="15"/>
      <c r="I15" s="15">
        <v>6.63</v>
      </c>
      <c r="J15" s="15"/>
      <c r="K15" s="15"/>
      <c r="L15" s="15"/>
      <c r="M15" s="15"/>
      <c r="N15" s="15"/>
      <c r="O15" s="15"/>
      <c r="P15" s="15">
        <v>2.4</v>
      </c>
      <c r="Q15" s="15"/>
      <c r="R15" s="15"/>
      <c r="S15" s="15"/>
      <c r="T15" s="15"/>
      <c r="U15" s="15"/>
      <c r="V15" s="15">
        <v>1.58</v>
      </c>
      <c r="W15" s="18">
        <f t="shared" si="0"/>
        <v>28.129999999999995</v>
      </c>
    </row>
    <row r="16" spans="1:23" x14ac:dyDescent="0.2">
      <c r="A16" s="24" t="s">
        <v>334</v>
      </c>
      <c r="B16" s="15"/>
      <c r="C16" s="15">
        <v>2.68</v>
      </c>
      <c r="D16" s="15"/>
      <c r="E16" s="15"/>
      <c r="F16" s="15"/>
      <c r="G16" s="15"/>
      <c r="H16" s="15"/>
      <c r="I16" s="15">
        <v>4.25</v>
      </c>
      <c r="J16" s="15"/>
      <c r="K16" s="15">
        <v>0.5</v>
      </c>
      <c r="L16" s="15"/>
      <c r="M16" s="15"/>
      <c r="N16" s="15"/>
      <c r="O16" s="15"/>
      <c r="P16" s="15"/>
      <c r="Q16" s="15"/>
      <c r="R16" s="15"/>
      <c r="S16" s="15"/>
      <c r="T16" s="15"/>
      <c r="U16" s="15"/>
      <c r="V16" s="15"/>
      <c r="W16" s="18">
        <f t="shared" si="0"/>
        <v>7.43</v>
      </c>
    </row>
    <row r="17" spans="1:23" x14ac:dyDescent="0.2">
      <c r="A17" s="24" t="s">
        <v>335</v>
      </c>
      <c r="B17" s="15"/>
      <c r="C17" s="15">
        <v>38.29</v>
      </c>
      <c r="D17" s="15"/>
      <c r="E17" s="15"/>
      <c r="F17" s="15"/>
      <c r="G17" s="15">
        <v>2</v>
      </c>
      <c r="H17" s="15"/>
      <c r="I17" s="15"/>
      <c r="J17" s="15"/>
      <c r="K17" s="15"/>
      <c r="L17" s="15"/>
      <c r="M17" s="15"/>
      <c r="N17" s="15">
        <v>8.0299999999999994</v>
      </c>
      <c r="O17" s="15"/>
      <c r="P17" s="15">
        <v>237.37000000000015</v>
      </c>
      <c r="Q17" s="15"/>
      <c r="R17" s="15"/>
      <c r="S17" s="15"/>
      <c r="T17" s="15"/>
      <c r="U17" s="15"/>
      <c r="V17" s="15"/>
      <c r="W17" s="18">
        <f t="shared" si="0"/>
        <v>285.69000000000017</v>
      </c>
    </row>
    <row r="18" spans="1:23" x14ac:dyDescent="0.2">
      <c r="A18" s="24" t="s">
        <v>336</v>
      </c>
      <c r="B18" s="15">
        <v>2</v>
      </c>
      <c r="C18" s="15">
        <v>9.7100000000000009</v>
      </c>
      <c r="D18" s="15"/>
      <c r="E18" s="15"/>
      <c r="F18" s="15"/>
      <c r="G18" s="15"/>
      <c r="H18" s="15"/>
      <c r="I18" s="15"/>
      <c r="J18" s="15"/>
      <c r="K18" s="15"/>
      <c r="L18" s="15"/>
      <c r="M18" s="15"/>
      <c r="N18" s="15"/>
      <c r="O18" s="15"/>
      <c r="P18" s="15">
        <v>12.66</v>
      </c>
      <c r="Q18" s="15"/>
      <c r="R18" s="15"/>
      <c r="S18" s="15"/>
      <c r="T18" s="15"/>
      <c r="U18" s="15"/>
      <c r="V18" s="15"/>
      <c r="W18" s="18">
        <f t="shared" si="0"/>
        <v>24.37</v>
      </c>
    </row>
    <row r="19" spans="1:23" ht="21.75" customHeight="1" thickBot="1" x14ac:dyDescent="0.25">
      <c r="A19" s="78" t="s">
        <v>239</v>
      </c>
      <c r="B19" s="139">
        <f t="shared" ref="B19:V19" si="1">SUM(B4:B18)</f>
        <v>3.12</v>
      </c>
      <c r="C19" s="139">
        <f>SUM(C4:C18)</f>
        <v>1857.1899999999998</v>
      </c>
      <c r="D19" s="139">
        <f t="shared" si="1"/>
        <v>1.1599999999999999</v>
      </c>
      <c r="E19" s="139">
        <f>SUM(E4:E18)</f>
        <v>1</v>
      </c>
      <c r="F19" s="139">
        <f>SUM(F4:F18)</f>
        <v>1</v>
      </c>
      <c r="G19" s="139">
        <f t="shared" si="1"/>
        <v>56.54</v>
      </c>
      <c r="H19" s="139">
        <f t="shared" si="1"/>
        <v>8.02</v>
      </c>
      <c r="I19" s="139">
        <f t="shared" si="1"/>
        <v>11.879999999999999</v>
      </c>
      <c r="J19" s="139">
        <f t="shared" si="1"/>
        <v>1.19</v>
      </c>
      <c r="K19" s="139">
        <f t="shared" si="1"/>
        <v>0.7</v>
      </c>
      <c r="L19" s="139">
        <f t="shared" si="1"/>
        <v>3.76</v>
      </c>
      <c r="M19" s="139">
        <f t="shared" si="1"/>
        <v>50.529999999999994</v>
      </c>
      <c r="N19" s="139">
        <f t="shared" si="1"/>
        <v>52.879999999999995</v>
      </c>
      <c r="O19" s="139">
        <f t="shared" si="1"/>
        <v>6.9</v>
      </c>
      <c r="P19" s="139">
        <f t="shared" si="1"/>
        <v>3444.8899999999994</v>
      </c>
      <c r="Q19" s="139">
        <f t="shared" si="1"/>
        <v>16.11</v>
      </c>
      <c r="R19" s="139">
        <f t="shared" si="1"/>
        <v>17.169999999999998</v>
      </c>
      <c r="S19" s="139">
        <f t="shared" si="1"/>
        <v>0.5</v>
      </c>
      <c r="T19" s="139">
        <f>SUM(T4:T18)</f>
        <v>0.93</v>
      </c>
      <c r="U19" s="139">
        <f>SUM(U4:U18)</f>
        <v>0.93</v>
      </c>
      <c r="V19" s="139">
        <f t="shared" si="1"/>
        <v>43.179999999999993</v>
      </c>
      <c r="W19" s="140">
        <f t="shared" si="0"/>
        <v>5579.58</v>
      </c>
    </row>
    <row r="22" spans="1:23" ht="15" x14ac:dyDescent="0.25">
      <c r="C22"/>
      <c r="D22"/>
      <c r="E22"/>
      <c r="F22"/>
      <c r="G22"/>
      <c r="H22"/>
      <c r="I22"/>
      <c r="J22"/>
      <c r="K22"/>
    </row>
    <row r="23" spans="1:23" ht="15" x14ac:dyDescent="0.25">
      <c r="C23"/>
      <c r="D23"/>
      <c r="E23"/>
      <c r="F23"/>
      <c r="G23"/>
      <c r="H23"/>
      <c r="I23"/>
      <c r="J23"/>
      <c r="K23"/>
    </row>
    <row r="24" spans="1:23" ht="15" x14ac:dyDescent="0.25">
      <c r="C24"/>
      <c r="D24"/>
      <c r="E24"/>
      <c r="F24"/>
      <c r="G24"/>
      <c r="H24"/>
      <c r="I24"/>
      <c r="J24"/>
      <c r="K24"/>
    </row>
  </sheetData>
  <mergeCells count="3">
    <mergeCell ref="A2:A3"/>
    <mergeCell ref="B2:V2"/>
    <mergeCell ref="W2:W3"/>
  </mergeCells>
  <printOptions horizontalCentered="1"/>
  <pageMargins left="0" right="0" top="1.7322834645669292" bottom="0.74803149606299213" header="0.70866141732283472" footer="0.70866141732283472"/>
  <pageSetup scale="85" orientation="landscape" r:id="rId1"/>
  <headerFooter>
    <oddHeader>&amp;L&amp;G&amp;C&amp;"Verdana,Negrita"SUPERFICIE COMUNAL DE CEPAJES BLANCOS PARA VINIFICACION (has)
REGION DE VALPARAISO&amp;RCUADRO N° 29</oddHeader>
    <oddFooter>&amp;R&amp;F</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Normal="100" workbookViewId="0">
      <selection activeCell="C27" sqref="C27"/>
    </sheetView>
  </sheetViews>
  <sheetFormatPr baseColWidth="10" defaultColWidth="11.42578125" defaultRowHeight="14.25" x14ac:dyDescent="0.2"/>
  <cols>
    <col min="1" max="1" width="15.5703125" style="1" customWidth="1"/>
    <col min="2" max="2" width="6.7109375" style="1" bestFit="1" customWidth="1"/>
    <col min="3" max="3" width="6.140625" style="1" customWidth="1"/>
    <col min="4" max="4" width="8.5703125" style="1" customWidth="1"/>
    <col min="5" max="5" width="6" style="1" customWidth="1"/>
    <col min="6" max="6" width="8" style="1" customWidth="1"/>
    <col min="7" max="7" width="5.5703125" style="1" bestFit="1" customWidth="1"/>
    <col min="8" max="8" width="6.85546875" style="1" customWidth="1"/>
    <col min="9" max="9" width="6.7109375" style="1" bestFit="1" customWidth="1"/>
    <col min="10" max="10" width="6.140625" style="1" customWidth="1"/>
    <col min="11" max="11" width="7.85546875" style="1" bestFit="1" customWidth="1"/>
    <col min="12" max="13" width="6.140625" style="1" customWidth="1"/>
    <col min="14" max="15" width="8" style="1" customWidth="1"/>
    <col min="16" max="16" width="10" style="1" customWidth="1"/>
    <col min="17" max="17" width="6.140625" style="1" customWidth="1"/>
    <col min="18" max="18" width="8.85546875" style="1" customWidth="1"/>
    <col min="19" max="20" width="6.42578125" style="1" customWidth="1"/>
    <col min="21" max="21" width="5" style="1" customWidth="1"/>
    <col min="22" max="22" width="9.140625" style="1" customWidth="1"/>
    <col min="23" max="16384" width="11.42578125" style="1"/>
  </cols>
  <sheetData>
    <row r="1" spans="1:22" s="3" customFormat="1" ht="13.5" thickBot="1" x14ac:dyDescent="0.25">
      <c r="A1" s="56" t="s">
        <v>343</v>
      </c>
    </row>
    <row r="2" spans="1:22" ht="38.25" customHeight="1" x14ac:dyDescent="0.2">
      <c r="A2" s="409" t="s">
        <v>234</v>
      </c>
      <c r="B2" s="402" t="s">
        <v>167</v>
      </c>
      <c r="C2" s="351"/>
      <c r="D2" s="351"/>
      <c r="E2" s="351"/>
      <c r="F2" s="351"/>
      <c r="G2" s="351"/>
      <c r="H2" s="351"/>
      <c r="I2" s="351"/>
      <c r="J2" s="351"/>
      <c r="K2" s="351"/>
      <c r="L2" s="351"/>
      <c r="M2" s="351"/>
      <c r="N2" s="351"/>
      <c r="O2" s="351"/>
      <c r="P2" s="351"/>
      <c r="Q2" s="351"/>
      <c r="R2" s="351"/>
      <c r="S2" s="351"/>
      <c r="T2" s="351"/>
      <c r="U2" s="351"/>
      <c r="V2" s="411" t="s">
        <v>69</v>
      </c>
    </row>
    <row r="3" spans="1:22" ht="114.75" customHeight="1" x14ac:dyDescent="0.2">
      <c r="A3" s="410"/>
      <c r="B3" s="144" t="s">
        <v>280</v>
      </c>
      <c r="C3" s="144" t="s">
        <v>176</v>
      </c>
      <c r="D3" s="144" t="s">
        <v>177</v>
      </c>
      <c r="E3" s="144" t="s">
        <v>308</v>
      </c>
      <c r="F3" s="144" t="s">
        <v>180</v>
      </c>
      <c r="G3" s="144" t="s">
        <v>183</v>
      </c>
      <c r="H3" s="144" t="s">
        <v>281</v>
      </c>
      <c r="I3" s="144" t="s">
        <v>189</v>
      </c>
      <c r="J3" s="144" t="s">
        <v>195</v>
      </c>
      <c r="K3" s="144" t="s">
        <v>197</v>
      </c>
      <c r="L3" s="144" t="s">
        <v>282</v>
      </c>
      <c r="M3" s="144" t="s">
        <v>283</v>
      </c>
      <c r="N3" s="144" t="s">
        <v>203</v>
      </c>
      <c r="O3" s="144" t="s">
        <v>204</v>
      </c>
      <c r="P3" s="144" t="s">
        <v>206</v>
      </c>
      <c r="Q3" s="144" t="s">
        <v>212</v>
      </c>
      <c r="R3" s="144" t="s">
        <v>284</v>
      </c>
      <c r="S3" s="144" t="s">
        <v>215</v>
      </c>
      <c r="T3" s="144" t="s">
        <v>310</v>
      </c>
      <c r="U3" s="144" t="s">
        <v>344</v>
      </c>
      <c r="V3" s="412"/>
    </row>
    <row r="4" spans="1:22" x14ac:dyDescent="0.2">
      <c r="A4" s="24" t="s">
        <v>313</v>
      </c>
      <c r="B4" s="11"/>
      <c r="C4" s="11"/>
      <c r="D4" s="11"/>
      <c r="E4" s="11"/>
      <c r="F4" s="11"/>
      <c r="G4" s="11"/>
      <c r="H4" s="11"/>
      <c r="I4" s="11"/>
      <c r="J4" s="11"/>
      <c r="K4" s="11"/>
      <c r="L4" s="11"/>
      <c r="M4" s="11">
        <v>0.2</v>
      </c>
      <c r="N4" s="11">
        <v>0.1</v>
      </c>
      <c r="O4" s="11">
        <v>0.05</v>
      </c>
      <c r="P4" s="11">
        <v>0.05</v>
      </c>
      <c r="Q4" s="11"/>
      <c r="R4" s="11"/>
      <c r="S4" s="11"/>
      <c r="T4" s="11"/>
      <c r="U4" s="11"/>
      <c r="V4" s="26">
        <f t="shared" ref="V4:V27" si="0">SUM(B4:U4)</f>
        <v>0.4</v>
      </c>
    </row>
    <row r="5" spans="1:22" x14ac:dyDescent="0.2">
      <c r="A5" s="24" t="s">
        <v>314</v>
      </c>
      <c r="B5" s="11"/>
      <c r="C5" s="11">
        <v>0.4</v>
      </c>
      <c r="D5" s="11">
        <v>2.2000000000000002</v>
      </c>
      <c r="E5" s="11"/>
      <c r="F5" s="11"/>
      <c r="G5" s="11"/>
      <c r="H5" s="11"/>
      <c r="I5" s="11">
        <v>0.22</v>
      </c>
      <c r="J5" s="11"/>
      <c r="K5" s="11">
        <v>0.95</v>
      </c>
      <c r="L5" s="11"/>
      <c r="M5" s="11"/>
      <c r="N5" s="11">
        <v>0.15</v>
      </c>
      <c r="O5" s="11"/>
      <c r="P5" s="11"/>
      <c r="Q5" s="11"/>
      <c r="R5" s="11">
        <v>0.67</v>
      </c>
      <c r="S5" s="11"/>
      <c r="T5" s="11">
        <v>0.02</v>
      </c>
      <c r="U5" s="11"/>
      <c r="V5" s="26">
        <f t="shared" si="0"/>
        <v>4.6100000000000003</v>
      </c>
    </row>
    <row r="6" spans="1:22" x14ac:dyDescent="0.2">
      <c r="A6" s="24" t="s">
        <v>315</v>
      </c>
      <c r="B6" s="11"/>
      <c r="C6" s="11">
        <v>0.4</v>
      </c>
      <c r="D6" s="11">
        <v>0.6</v>
      </c>
      <c r="E6" s="11"/>
      <c r="F6" s="11">
        <v>0.6</v>
      </c>
      <c r="G6" s="11"/>
      <c r="H6" s="11"/>
      <c r="I6" s="11"/>
      <c r="J6" s="11"/>
      <c r="K6" s="11"/>
      <c r="L6" s="11"/>
      <c r="M6" s="11"/>
      <c r="N6" s="11"/>
      <c r="O6" s="11"/>
      <c r="P6" s="11"/>
      <c r="Q6" s="11"/>
      <c r="R6" s="11">
        <v>0.6</v>
      </c>
      <c r="S6" s="11"/>
      <c r="T6" s="11"/>
      <c r="U6" s="11"/>
      <c r="V6" s="26">
        <f t="shared" si="0"/>
        <v>2.2000000000000002</v>
      </c>
    </row>
    <row r="7" spans="1:22" x14ac:dyDescent="0.2">
      <c r="A7" s="24" t="s">
        <v>316</v>
      </c>
      <c r="B7" s="11"/>
      <c r="C7" s="11">
        <v>1.1100000000000001</v>
      </c>
      <c r="D7" s="11"/>
      <c r="E7" s="11"/>
      <c r="F7" s="11"/>
      <c r="G7" s="11"/>
      <c r="H7" s="11">
        <v>1.6</v>
      </c>
      <c r="I7" s="11">
        <v>2.5</v>
      </c>
      <c r="J7" s="11"/>
      <c r="K7" s="11">
        <v>2</v>
      </c>
      <c r="L7" s="11"/>
      <c r="M7" s="11"/>
      <c r="N7" s="11"/>
      <c r="O7" s="11"/>
      <c r="P7" s="11">
        <v>37.86</v>
      </c>
      <c r="Q7" s="11"/>
      <c r="R7" s="11">
        <v>24.020000000000003</v>
      </c>
      <c r="S7" s="11"/>
      <c r="T7" s="11"/>
      <c r="U7" s="11"/>
      <c r="V7" s="26">
        <f t="shared" si="0"/>
        <v>69.09</v>
      </c>
    </row>
    <row r="8" spans="1:22" x14ac:dyDescent="0.2">
      <c r="A8" s="24" t="s">
        <v>317</v>
      </c>
      <c r="B8" s="11"/>
      <c r="C8" s="11">
        <v>16.53</v>
      </c>
      <c r="D8" s="11"/>
      <c r="E8" s="11"/>
      <c r="F8" s="11">
        <v>4.82</v>
      </c>
      <c r="G8" s="11">
        <v>1.3800000000000001</v>
      </c>
      <c r="H8" s="11">
        <v>8.379999999999999</v>
      </c>
      <c r="I8" s="11">
        <v>3.08</v>
      </c>
      <c r="J8" s="11"/>
      <c r="K8" s="11">
        <v>238.40000000000003</v>
      </c>
      <c r="L8" s="11"/>
      <c r="M8" s="11">
        <v>0.5</v>
      </c>
      <c r="N8" s="11"/>
      <c r="O8" s="11">
        <v>1.3</v>
      </c>
      <c r="P8" s="11">
        <v>853.01</v>
      </c>
      <c r="Q8" s="11"/>
      <c r="R8" s="11">
        <v>106.66999999999997</v>
      </c>
      <c r="S8" s="11">
        <v>0.55000000000000004</v>
      </c>
      <c r="T8" s="11"/>
      <c r="U8" s="11"/>
      <c r="V8" s="26">
        <f t="shared" si="0"/>
        <v>1234.6200000000001</v>
      </c>
    </row>
    <row r="9" spans="1:22" x14ac:dyDescent="0.2">
      <c r="A9" s="24" t="s">
        <v>318</v>
      </c>
      <c r="B9" s="11"/>
      <c r="C9" s="11">
        <v>0.2</v>
      </c>
      <c r="D9" s="11">
        <v>4.0599999999999996</v>
      </c>
      <c r="E9" s="11">
        <v>0.06</v>
      </c>
      <c r="F9" s="11">
        <v>37.46</v>
      </c>
      <c r="G9" s="11"/>
      <c r="H9" s="11">
        <v>0.1</v>
      </c>
      <c r="I9" s="11"/>
      <c r="J9" s="11"/>
      <c r="K9" s="11"/>
      <c r="L9" s="11">
        <v>0.06</v>
      </c>
      <c r="M9" s="11"/>
      <c r="N9" s="11">
        <v>0.36</v>
      </c>
      <c r="O9" s="11">
        <v>0.01</v>
      </c>
      <c r="P9" s="11"/>
      <c r="Q9" s="11"/>
      <c r="R9" s="11">
        <v>0.65999999999999992</v>
      </c>
      <c r="S9" s="11"/>
      <c r="T9" s="11"/>
      <c r="U9" s="11"/>
      <c r="V9" s="26">
        <f t="shared" si="0"/>
        <v>42.97</v>
      </c>
    </row>
    <row r="10" spans="1:22" x14ac:dyDescent="0.2">
      <c r="A10" s="24" t="s">
        <v>319</v>
      </c>
      <c r="B10" s="11">
        <v>8.1999999999999993</v>
      </c>
      <c r="C10" s="11">
        <v>10.029999999999999</v>
      </c>
      <c r="D10" s="11">
        <v>96.88</v>
      </c>
      <c r="E10" s="11"/>
      <c r="F10" s="11">
        <v>39.58</v>
      </c>
      <c r="G10" s="11"/>
      <c r="H10" s="11">
        <v>24.189999999999998</v>
      </c>
      <c r="I10" s="11">
        <v>2.2400000000000002</v>
      </c>
      <c r="J10" s="11"/>
      <c r="K10" s="11">
        <v>16.899999999999999</v>
      </c>
      <c r="L10" s="11">
        <v>1.1599999999999999</v>
      </c>
      <c r="M10" s="11"/>
      <c r="N10" s="11">
        <v>25.07</v>
      </c>
      <c r="O10" s="11"/>
      <c r="P10" s="11"/>
      <c r="Q10" s="11">
        <v>7.5</v>
      </c>
      <c r="R10" s="11">
        <v>22.4</v>
      </c>
      <c r="S10" s="11"/>
      <c r="T10" s="11"/>
      <c r="U10" s="11"/>
      <c r="V10" s="26">
        <f t="shared" si="0"/>
        <v>254.15</v>
      </c>
    </row>
    <row r="11" spans="1:22" x14ac:dyDescent="0.2">
      <c r="A11" s="24" t="s">
        <v>320</v>
      </c>
      <c r="B11" s="11"/>
      <c r="C11" s="11"/>
      <c r="D11" s="11"/>
      <c r="E11" s="11"/>
      <c r="F11" s="11"/>
      <c r="G11" s="11"/>
      <c r="H11" s="11">
        <v>1.08</v>
      </c>
      <c r="I11" s="11"/>
      <c r="J11" s="11"/>
      <c r="K11" s="11"/>
      <c r="L11" s="11"/>
      <c r="M11" s="11"/>
      <c r="N11" s="11"/>
      <c r="O11" s="11"/>
      <c r="P11" s="11">
        <v>1</v>
      </c>
      <c r="Q11" s="11"/>
      <c r="R11" s="11">
        <v>1.8399999999999999</v>
      </c>
      <c r="S11" s="11"/>
      <c r="T11" s="11"/>
      <c r="U11" s="11"/>
      <c r="V11" s="26">
        <f t="shared" si="0"/>
        <v>3.92</v>
      </c>
    </row>
    <row r="12" spans="1:22" x14ac:dyDescent="0.2">
      <c r="A12" s="24" t="s">
        <v>321</v>
      </c>
      <c r="B12" s="11"/>
      <c r="C12" s="11"/>
      <c r="D12" s="11"/>
      <c r="E12" s="11"/>
      <c r="F12" s="11">
        <v>29.25</v>
      </c>
      <c r="G12" s="11"/>
      <c r="H12" s="11">
        <v>4.5999999999999996</v>
      </c>
      <c r="I12" s="11"/>
      <c r="J12" s="11"/>
      <c r="K12" s="11"/>
      <c r="L12" s="11"/>
      <c r="M12" s="11"/>
      <c r="N12" s="11">
        <v>1.28</v>
      </c>
      <c r="O12" s="11"/>
      <c r="P12" s="11"/>
      <c r="Q12" s="11"/>
      <c r="R12" s="11">
        <v>22.3</v>
      </c>
      <c r="S12" s="11"/>
      <c r="T12" s="11"/>
      <c r="U12" s="11"/>
      <c r="V12" s="26">
        <f t="shared" si="0"/>
        <v>57.430000000000007</v>
      </c>
    </row>
    <row r="13" spans="1:22" x14ac:dyDescent="0.2">
      <c r="A13" s="24" t="s">
        <v>323</v>
      </c>
      <c r="B13" s="11"/>
      <c r="C13" s="11">
        <v>0.5</v>
      </c>
      <c r="D13" s="11">
        <v>4.2399999999999993</v>
      </c>
      <c r="E13" s="11"/>
      <c r="F13" s="11">
        <v>0.71</v>
      </c>
      <c r="G13" s="11"/>
      <c r="H13" s="11">
        <v>0.14000000000000001</v>
      </c>
      <c r="I13" s="11"/>
      <c r="J13" s="11"/>
      <c r="K13" s="11">
        <v>0.2</v>
      </c>
      <c r="L13" s="11">
        <v>0.14000000000000001</v>
      </c>
      <c r="M13" s="11"/>
      <c r="N13" s="11">
        <v>0.49</v>
      </c>
      <c r="O13" s="11"/>
      <c r="P13" s="11"/>
      <c r="Q13" s="11"/>
      <c r="R13" s="11">
        <v>0.57000000000000006</v>
      </c>
      <c r="S13" s="11"/>
      <c r="T13" s="11"/>
      <c r="U13" s="11"/>
      <c r="V13" s="26">
        <f t="shared" si="0"/>
        <v>6.9899999999999993</v>
      </c>
    </row>
    <row r="14" spans="1:22" x14ac:dyDescent="0.2">
      <c r="A14" s="24" t="s">
        <v>324</v>
      </c>
      <c r="B14" s="11">
        <v>4.6100000000000003</v>
      </c>
      <c r="C14" s="11">
        <v>12.370000000000003</v>
      </c>
      <c r="D14" s="11">
        <v>126.03000000000003</v>
      </c>
      <c r="E14" s="11"/>
      <c r="F14" s="11">
        <v>41.709999999999994</v>
      </c>
      <c r="G14" s="11"/>
      <c r="H14" s="11">
        <v>0.98</v>
      </c>
      <c r="I14" s="11"/>
      <c r="J14" s="11"/>
      <c r="K14" s="11">
        <v>10.559999999999999</v>
      </c>
      <c r="L14" s="11"/>
      <c r="M14" s="11"/>
      <c r="N14" s="11">
        <v>12.729999999999999</v>
      </c>
      <c r="O14" s="11">
        <v>0.16999999999999998</v>
      </c>
      <c r="P14" s="11"/>
      <c r="Q14" s="11">
        <v>0.06</v>
      </c>
      <c r="R14" s="11">
        <v>14.599999999999998</v>
      </c>
      <c r="S14" s="11"/>
      <c r="T14" s="11"/>
      <c r="U14" s="11">
        <v>0.08</v>
      </c>
      <c r="V14" s="26">
        <f t="shared" si="0"/>
        <v>223.9</v>
      </c>
    </row>
    <row r="15" spans="1:22" x14ac:dyDescent="0.2">
      <c r="A15" s="24" t="s">
        <v>325</v>
      </c>
      <c r="B15" s="11"/>
      <c r="C15" s="11"/>
      <c r="D15" s="11">
        <v>0.28999999999999998</v>
      </c>
      <c r="E15" s="11"/>
      <c r="F15" s="11">
        <v>0.36</v>
      </c>
      <c r="G15" s="11"/>
      <c r="H15" s="11"/>
      <c r="I15" s="11"/>
      <c r="J15" s="11"/>
      <c r="K15" s="11"/>
      <c r="L15" s="11"/>
      <c r="M15" s="11">
        <v>1</v>
      </c>
      <c r="N15" s="11">
        <v>0.15</v>
      </c>
      <c r="O15" s="11"/>
      <c r="P15" s="11"/>
      <c r="Q15" s="11"/>
      <c r="R15" s="11"/>
      <c r="S15" s="11"/>
      <c r="T15" s="11"/>
      <c r="U15" s="11"/>
      <c r="V15" s="26">
        <f t="shared" si="0"/>
        <v>1.7999999999999998</v>
      </c>
    </row>
    <row r="16" spans="1:22" x14ac:dyDescent="0.2">
      <c r="A16" s="24" t="s">
        <v>326</v>
      </c>
      <c r="B16" s="11"/>
      <c r="C16" s="11"/>
      <c r="D16" s="11"/>
      <c r="E16" s="11"/>
      <c r="F16" s="11"/>
      <c r="G16" s="11"/>
      <c r="H16" s="11"/>
      <c r="I16" s="11"/>
      <c r="J16" s="11"/>
      <c r="K16" s="11"/>
      <c r="L16" s="11"/>
      <c r="M16" s="11"/>
      <c r="N16" s="11"/>
      <c r="O16" s="11"/>
      <c r="P16" s="11">
        <v>4.2</v>
      </c>
      <c r="Q16" s="11"/>
      <c r="R16" s="11"/>
      <c r="S16" s="11"/>
      <c r="T16" s="11"/>
      <c r="U16" s="11"/>
      <c r="V16" s="26">
        <f t="shared" si="0"/>
        <v>4.2</v>
      </c>
    </row>
    <row r="17" spans="1:22" x14ac:dyDescent="0.2">
      <c r="A17" s="24" t="s">
        <v>327</v>
      </c>
      <c r="B17" s="11"/>
      <c r="C17" s="11">
        <v>0.5</v>
      </c>
      <c r="D17" s="11">
        <v>1.6</v>
      </c>
      <c r="E17" s="11"/>
      <c r="F17" s="11">
        <v>0.6</v>
      </c>
      <c r="G17" s="11"/>
      <c r="H17" s="11">
        <v>0.5</v>
      </c>
      <c r="I17" s="11"/>
      <c r="J17" s="11"/>
      <c r="K17" s="11">
        <v>0.6</v>
      </c>
      <c r="L17" s="11"/>
      <c r="M17" s="11"/>
      <c r="N17" s="11"/>
      <c r="O17" s="11"/>
      <c r="P17" s="11"/>
      <c r="Q17" s="11"/>
      <c r="R17" s="11"/>
      <c r="S17" s="11"/>
      <c r="T17" s="11">
        <v>2</v>
      </c>
      <c r="U17" s="11"/>
      <c r="V17" s="26">
        <f t="shared" si="0"/>
        <v>5.8000000000000007</v>
      </c>
    </row>
    <row r="18" spans="1:22" x14ac:dyDescent="0.2">
      <c r="A18" s="24" t="s">
        <v>328</v>
      </c>
      <c r="B18" s="11"/>
      <c r="C18" s="11">
        <v>0.2</v>
      </c>
      <c r="D18" s="11"/>
      <c r="E18" s="11"/>
      <c r="F18" s="11"/>
      <c r="G18" s="11"/>
      <c r="H18" s="11"/>
      <c r="I18" s="11"/>
      <c r="J18" s="11"/>
      <c r="K18" s="11"/>
      <c r="L18" s="11"/>
      <c r="M18" s="11"/>
      <c r="N18" s="11"/>
      <c r="O18" s="11"/>
      <c r="P18" s="11">
        <v>76.8</v>
      </c>
      <c r="Q18" s="11"/>
      <c r="R18" s="11">
        <v>16.11</v>
      </c>
      <c r="S18" s="11"/>
      <c r="T18" s="11"/>
      <c r="U18" s="11"/>
      <c r="V18" s="26">
        <f t="shared" si="0"/>
        <v>93.11</v>
      </c>
    </row>
    <row r="19" spans="1:22" x14ac:dyDescent="0.2">
      <c r="A19" s="24" t="s">
        <v>329</v>
      </c>
      <c r="B19" s="11"/>
      <c r="C19" s="11"/>
      <c r="D19" s="11"/>
      <c r="E19" s="11"/>
      <c r="F19" s="11">
        <v>0.2</v>
      </c>
      <c r="G19" s="11"/>
      <c r="H19" s="11"/>
      <c r="I19" s="11"/>
      <c r="J19" s="11"/>
      <c r="K19" s="11">
        <v>4.7699999999999996</v>
      </c>
      <c r="L19" s="11"/>
      <c r="M19" s="11">
        <v>2</v>
      </c>
      <c r="N19" s="11"/>
      <c r="O19" s="11"/>
      <c r="P19" s="11">
        <v>10.75</v>
      </c>
      <c r="Q19" s="11"/>
      <c r="R19" s="11">
        <v>1</v>
      </c>
      <c r="S19" s="11"/>
      <c r="T19" s="11"/>
      <c r="U19" s="11"/>
      <c r="V19" s="26">
        <f t="shared" si="0"/>
        <v>18.72</v>
      </c>
    </row>
    <row r="20" spans="1:22" x14ac:dyDescent="0.2">
      <c r="A20" s="24" t="s">
        <v>330</v>
      </c>
      <c r="B20" s="11"/>
      <c r="C20" s="11">
        <v>0.94</v>
      </c>
      <c r="D20" s="11">
        <v>3.51</v>
      </c>
      <c r="E20" s="11">
        <v>0.65</v>
      </c>
      <c r="F20" s="11">
        <v>0.5</v>
      </c>
      <c r="G20" s="11"/>
      <c r="H20" s="11"/>
      <c r="I20" s="11">
        <v>0.79</v>
      </c>
      <c r="J20" s="11"/>
      <c r="K20" s="11">
        <v>0.96</v>
      </c>
      <c r="L20" s="11"/>
      <c r="M20" s="11"/>
      <c r="N20" s="11">
        <v>1.01</v>
      </c>
      <c r="O20" s="11"/>
      <c r="P20" s="11"/>
      <c r="Q20" s="11">
        <v>0.81</v>
      </c>
      <c r="R20" s="11">
        <v>3.5</v>
      </c>
      <c r="S20" s="11"/>
      <c r="T20" s="11">
        <v>2.5</v>
      </c>
      <c r="U20" s="11"/>
      <c r="V20" s="26">
        <f t="shared" si="0"/>
        <v>15.17</v>
      </c>
    </row>
    <row r="21" spans="1:22" x14ac:dyDescent="0.2">
      <c r="A21" s="24" t="s">
        <v>331</v>
      </c>
      <c r="B21" s="11"/>
      <c r="C21" s="11">
        <v>1.9499999999999997</v>
      </c>
      <c r="D21" s="11"/>
      <c r="E21" s="11"/>
      <c r="F21" s="11"/>
      <c r="G21" s="11"/>
      <c r="H21" s="11"/>
      <c r="I21" s="11">
        <v>0.86</v>
      </c>
      <c r="J21" s="11"/>
      <c r="K21" s="11">
        <v>4.8</v>
      </c>
      <c r="L21" s="11"/>
      <c r="M21" s="11"/>
      <c r="N21" s="11"/>
      <c r="O21" s="11"/>
      <c r="P21" s="11">
        <v>462.52000000000004</v>
      </c>
      <c r="Q21" s="11"/>
      <c r="R21" s="11">
        <v>72.200000000000017</v>
      </c>
      <c r="S21" s="11"/>
      <c r="T21" s="11"/>
      <c r="U21" s="11"/>
      <c r="V21" s="26">
        <f t="shared" si="0"/>
        <v>542.33000000000004</v>
      </c>
    </row>
    <row r="22" spans="1:22" x14ac:dyDescent="0.2">
      <c r="A22" s="24" t="s">
        <v>332</v>
      </c>
      <c r="B22" s="11"/>
      <c r="C22" s="11">
        <v>2.0699999999999998</v>
      </c>
      <c r="D22" s="11">
        <v>35.44</v>
      </c>
      <c r="E22" s="11">
        <v>0.41</v>
      </c>
      <c r="F22" s="11">
        <v>21.6</v>
      </c>
      <c r="G22" s="11"/>
      <c r="H22" s="11">
        <v>2.23</v>
      </c>
      <c r="I22" s="11">
        <v>0.4</v>
      </c>
      <c r="J22" s="11"/>
      <c r="K22" s="11">
        <v>3.9699999999999998</v>
      </c>
      <c r="L22" s="11">
        <v>1.2799999999999998</v>
      </c>
      <c r="M22" s="11"/>
      <c r="N22" s="11">
        <v>3.03</v>
      </c>
      <c r="O22" s="11">
        <v>1.8</v>
      </c>
      <c r="P22" s="11">
        <v>0.1</v>
      </c>
      <c r="Q22" s="11">
        <v>0.64</v>
      </c>
      <c r="R22" s="11">
        <v>11.77</v>
      </c>
      <c r="S22" s="11"/>
      <c r="T22" s="11">
        <v>1.96</v>
      </c>
      <c r="U22" s="11"/>
      <c r="V22" s="26">
        <f t="shared" si="0"/>
        <v>86.699999999999974</v>
      </c>
    </row>
    <row r="23" spans="1:22" x14ac:dyDescent="0.2">
      <c r="A23" s="24" t="s">
        <v>333</v>
      </c>
      <c r="B23" s="11"/>
      <c r="C23" s="11">
        <v>0.38</v>
      </c>
      <c r="D23" s="11">
        <v>73.59</v>
      </c>
      <c r="E23" s="11"/>
      <c r="F23" s="11">
        <v>38.340000000000003</v>
      </c>
      <c r="G23" s="11"/>
      <c r="H23" s="11">
        <v>4.76</v>
      </c>
      <c r="I23" s="11">
        <v>2.96</v>
      </c>
      <c r="J23" s="11">
        <v>1.47</v>
      </c>
      <c r="K23" s="11">
        <v>6</v>
      </c>
      <c r="L23" s="11">
        <v>2.19</v>
      </c>
      <c r="M23" s="11"/>
      <c r="N23" s="11">
        <v>5.83</v>
      </c>
      <c r="O23" s="11"/>
      <c r="P23" s="11"/>
      <c r="Q23" s="11"/>
      <c r="R23" s="11">
        <v>60.6</v>
      </c>
      <c r="S23" s="11">
        <v>1.1399999999999999</v>
      </c>
      <c r="T23" s="11"/>
      <c r="U23" s="11"/>
      <c r="V23" s="26">
        <f t="shared" si="0"/>
        <v>197.26</v>
      </c>
    </row>
    <row r="24" spans="1:22" x14ac:dyDescent="0.2">
      <c r="A24" s="24" t="s">
        <v>334</v>
      </c>
      <c r="B24" s="11">
        <v>2.68</v>
      </c>
      <c r="C24" s="11">
        <v>5.45</v>
      </c>
      <c r="D24" s="11">
        <v>53.47</v>
      </c>
      <c r="E24" s="11">
        <v>4.5199999999999996</v>
      </c>
      <c r="F24" s="11">
        <v>8.48</v>
      </c>
      <c r="G24" s="11"/>
      <c r="H24" s="11">
        <v>10.3</v>
      </c>
      <c r="I24" s="11">
        <v>4.07</v>
      </c>
      <c r="J24" s="11"/>
      <c r="K24" s="11">
        <v>5.4700000000000006</v>
      </c>
      <c r="L24" s="11">
        <v>1.93</v>
      </c>
      <c r="M24" s="11"/>
      <c r="N24" s="11">
        <v>2.35</v>
      </c>
      <c r="O24" s="11">
        <v>4.5</v>
      </c>
      <c r="P24" s="11"/>
      <c r="Q24" s="11"/>
      <c r="R24" s="11">
        <v>6.3</v>
      </c>
      <c r="S24" s="11">
        <v>2.4500000000000002</v>
      </c>
      <c r="T24" s="11"/>
      <c r="U24" s="11"/>
      <c r="V24" s="26">
        <f t="shared" si="0"/>
        <v>111.97</v>
      </c>
    </row>
    <row r="25" spans="1:22" x14ac:dyDescent="0.2">
      <c r="A25" s="24" t="s">
        <v>335</v>
      </c>
      <c r="B25" s="11"/>
      <c r="C25" s="11">
        <v>2.35</v>
      </c>
      <c r="D25" s="11"/>
      <c r="E25" s="11"/>
      <c r="F25" s="11"/>
      <c r="G25" s="11"/>
      <c r="H25" s="11"/>
      <c r="I25" s="11"/>
      <c r="J25" s="11"/>
      <c r="K25" s="11"/>
      <c r="L25" s="11"/>
      <c r="M25" s="11"/>
      <c r="N25" s="11"/>
      <c r="O25" s="11"/>
      <c r="P25" s="11">
        <v>64.010000000000005</v>
      </c>
      <c r="Q25" s="11"/>
      <c r="R25" s="11">
        <v>9.3000000000000007</v>
      </c>
      <c r="S25" s="11"/>
      <c r="T25" s="11"/>
      <c r="U25" s="11"/>
      <c r="V25" s="26">
        <f t="shared" si="0"/>
        <v>75.66</v>
      </c>
    </row>
    <row r="26" spans="1:22" x14ac:dyDescent="0.2">
      <c r="A26" s="24" t="s">
        <v>336</v>
      </c>
      <c r="B26" s="11"/>
      <c r="C26" s="11"/>
      <c r="D26" s="11"/>
      <c r="E26" s="11"/>
      <c r="F26" s="11"/>
      <c r="G26" s="11"/>
      <c r="H26" s="11"/>
      <c r="I26" s="11"/>
      <c r="J26" s="11"/>
      <c r="K26" s="11"/>
      <c r="L26" s="11"/>
      <c r="M26" s="11"/>
      <c r="N26" s="11"/>
      <c r="O26" s="11"/>
      <c r="P26" s="11">
        <v>23.19</v>
      </c>
      <c r="Q26" s="11"/>
      <c r="R26" s="11">
        <v>1.99</v>
      </c>
      <c r="S26" s="11"/>
      <c r="T26" s="11"/>
      <c r="U26" s="11"/>
      <c r="V26" s="26">
        <f t="shared" si="0"/>
        <v>25.18</v>
      </c>
    </row>
    <row r="27" spans="1:22" ht="25.5" customHeight="1" thickBot="1" x14ac:dyDescent="0.25">
      <c r="A27" s="65" t="s">
        <v>239</v>
      </c>
      <c r="B27" s="285">
        <f t="shared" ref="B27:U27" si="1">SUM(B4:B26)</f>
        <v>15.489999999999998</v>
      </c>
      <c r="C27" s="285">
        <f t="shared" si="1"/>
        <v>55.380000000000017</v>
      </c>
      <c r="D27" s="285">
        <f t="shared" si="1"/>
        <v>401.91000000000008</v>
      </c>
      <c r="E27" s="285">
        <f>SUM(E4:E26)</f>
        <v>5.64</v>
      </c>
      <c r="F27" s="285">
        <f t="shared" si="1"/>
        <v>224.20999999999998</v>
      </c>
      <c r="G27" s="285">
        <f t="shared" si="1"/>
        <v>1.3800000000000001</v>
      </c>
      <c r="H27" s="285">
        <f t="shared" si="1"/>
        <v>58.859999999999985</v>
      </c>
      <c r="I27" s="285">
        <f t="shared" si="1"/>
        <v>17.12</v>
      </c>
      <c r="J27" s="285">
        <f t="shared" si="1"/>
        <v>1.47</v>
      </c>
      <c r="K27" s="285">
        <f t="shared" si="1"/>
        <v>295.58000000000004</v>
      </c>
      <c r="L27" s="285">
        <f t="shared" si="1"/>
        <v>6.76</v>
      </c>
      <c r="M27" s="285">
        <f t="shared" si="1"/>
        <v>3.7</v>
      </c>
      <c r="N27" s="285">
        <f t="shared" si="1"/>
        <v>52.55</v>
      </c>
      <c r="O27" s="285">
        <f t="shared" si="1"/>
        <v>7.83</v>
      </c>
      <c r="P27" s="285">
        <f t="shared" si="1"/>
        <v>1533.49</v>
      </c>
      <c r="Q27" s="285">
        <f t="shared" si="1"/>
        <v>9.01</v>
      </c>
      <c r="R27" s="285">
        <f t="shared" si="1"/>
        <v>377.1</v>
      </c>
      <c r="S27" s="285">
        <f t="shared" si="1"/>
        <v>4.1400000000000006</v>
      </c>
      <c r="T27" s="285">
        <f t="shared" si="1"/>
        <v>6.4799999999999995</v>
      </c>
      <c r="U27" s="63">
        <f t="shared" si="1"/>
        <v>0.08</v>
      </c>
      <c r="V27" s="64">
        <f t="shared" si="0"/>
        <v>3078.18</v>
      </c>
    </row>
  </sheetData>
  <mergeCells count="3">
    <mergeCell ref="A2:A3"/>
    <mergeCell ref="B2:U2"/>
    <mergeCell ref="V2:V3"/>
  </mergeCells>
  <printOptions horizontalCentered="1"/>
  <pageMargins left="0.11811023622047245" right="0.11811023622047245" top="1.3385826771653544" bottom="0.74803149606299213" header="0.31496062992125984" footer="0.31496062992125984"/>
  <pageSetup scale="80" orientation="landscape" r:id="rId1"/>
  <headerFooter>
    <oddHeader>&amp;L&amp;G&amp;C&amp;"Verdana,Negrita"SUPERFICIE COMUNAL DE CEPAJES TINTOS PARA VINIFICACION (has)
REGION DE VALPARAISO&amp;RCUADRO N° 30</oddHeader>
    <oddFooter>&amp;R&amp;F</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zoomScale="85" zoomScaleNormal="85" workbookViewId="0">
      <selection activeCell="A26" sqref="A26"/>
    </sheetView>
  </sheetViews>
  <sheetFormatPr baseColWidth="10" defaultColWidth="11.42578125" defaultRowHeight="12.75" x14ac:dyDescent="0.2"/>
  <cols>
    <col min="1" max="1" width="31.140625" style="3" customWidth="1"/>
    <col min="2" max="2" width="18" style="3" customWidth="1"/>
    <col min="3" max="3" width="16.5703125" style="3" customWidth="1"/>
    <col min="4" max="4" width="11.7109375" style="3" customWidth="1"/>
    <col min="5" max="5" width="11.42578125" style="3"/>
    <col min="6" max="6" width="15.7109375" style="3" bestFit="1" customWidth="1"/>
    <col min="7" max="7" width="19.28515625" style="3" customWidth="1"/>
    <col min="8" max="8" width="21.7109375" style="3" customWidth="1"/>
    <col min="9" max="16384" width="11.42578125" style="3"/>
  </cols>
  <sheetData>
    <row r="1" spans="1:4" ht="13.5" thickBot="1" x14ac:dyDescent="0.25">
      <c r="A1" s="56" t="s">
        <v>345</v>
      </c>
    </row>
    <row r="2" spans="1:4" ht="19.5" customHeight="1" x14ac:dyDescent="0.2">
      <c r="A2" s="405" t="s">
        <v>234</v>
      </c>
      <c r="B2" s="358" t="s">
        <v>235</v>
      </c>
      <c r="C2" s="358"/>
      <c r="D2" s="383" t="s">
        <v>69</v>
      </c>
    </row>
    <row r="3" spans="1:4" ht="25.5" customHeight="1" x14ac:dyDescent="0.2">
      <c r="A3" s="406"/>
      <c r="B3" s="32" t="s">
        <v>236</v>
      </c>
      <c r="C3" s="32" t="s">
        <v>237</v>
      </c>
      <c r="D3" s="384"/>
    </row>
    <row r="4" spans="1:4" x14ac:dyDescent="0.2">
      <c r="A4" s="24" t="s">
        <v>346</v>
      </c>
      <c r="B4" s="15">
        <v>87.420000000000044</v>
      </c>
      <c r="C4" s="15">
        <v>1362.2299999999998</v>
      </c>
      <c r="D4" s="18">
        <f t="shared" ref="D4:D36" si="0">SUM(B4:C4)</f>
        <v>1449.6499999999999</v>
      </c>
    </row>
    <row r="5" spans="1:4" x14ac:dyDescent="0.2">
      <c r="A5" s="24" t="s">
        <v>347</v>
      </c>
      <c r="B5" s="15">
        <v>371.24999999999994</v>
      </c>
      <c r="C5" s="15">
        <v>1333.19</v>
      </c>
      <c r="D5" s="18">
        <f t="shared" si="0"/>
        <v>1704.44</v>
      </c>
    </row>
    <row r="6" spans="1:4" x14ac:dyDescent="0.2">
      <c r="A6" s="24" t="s">
        <v>348</v>
      </c>
      <c r="B6" s="15">
        <v>92.11999999999999</v>
      </c>
      <c r="C6" s="15">
        <v>360.15000000000015</v>
      </c>
      <c r="D6" s="18">
        <f t="shared" si="0"/>
        <v>452.27000000000015</v>
      </c>
    </row>
    <row r="7" spans="1:4" x14ac:dyDescent="0.2">
      <c r="A7" s="24" t="s">
        <v>349</v>
      </c>
      <c r="B7" s="15">
        <v>33</v>
      </c>
      <c r="C7" s="15">
        <v>100.43</v>
      </c>
      <c r="D7" s="18">
        <f t="shared" si="0"/>
        <v>133.43</v>
      </c>
    </row>
    <row r="8" spans="1:4" x14ac:dyDescent="0.2">
      <c r="A8" s="24" t="s">
        <v>350</v>
      </c>
      <c r="B8" s="15">
        <v>0.7</v>
      </c>
      <c r="C8" s="15">
        <v>40.700000000000003</v>
      </c>
      <c r="D8" s="18">
        <f t="shared" si="0"/>
        <v>41.400000000000006</v>
      </c>
    </row>
    <row r="9" spans="1:4" x14ac:dyDescent="0.2">
      <c r="A9" s="24" t="s">
        <v>351</v>
      </c>
      <c r="B9" s="15">
        <v>66.59</v>
      </c>
      <c r="C9" s="15">
        <v>226.10000000000005</v>
      </c>
      <c r="D9" s="18">
        <f t="shared" si="0"/>
        <v>292.69000000000005</v>
      </c>
    </row>
    <row r="10" spans="1:4" x14ac:dyDescent="0.2">
      <c r="A10" s="24" t="s">
        <v>352</v>
      </c>
      <c r="B10" s="15"/>
      <c r="C10" s="15">
        <v>77.539999999999978</v>
      </c>
      <c r="D10" s="18">
        <f t="shared" si="0"/>
        <v>77.539999999999978</v>
      </c>
    </row>
    <row r="11" spans="1:4" x14ac:dyDescent="0.2">
      <c r="A11" s="24" t="s">
        <v>353</v>
      </c>
      <c r="B11" s="15">
        <v>218.50000000000003</v>
      </c>
      <c r="C11" s="15">
        <v>1228.5700000000004</v>
      </c>
      <c r="D11" s="18">
        <f t="shared" si="0"/>
        <v>1447.0700000000004</v>
      </c>
    </row>
    <row r="12" spans="1:4" x14ac:dyDescent="0.2">
      <c r="A12" s="24" t="s">
        <v>354</v>
      </c>
      <c r="B12" s="15">
        <v>619.56000000000006</v>
      </c>
      <c r="C12" s="15">
        <v>168.54999999999993</v>
      </c>
      <c r="D12" s="18">
        <f t="shared" si="0"/>
        <v>788.11</v>
      </c>
    </row>
    <row r="13" spans="1:4" x14ac:dyDescent="0.2">
      <c r="A13" s="24" t="s">
        <v>355</v>
      </c>
      <c r="B13" s="15">
        <v>377.60000000000014</v>
      </c>
      <c r="C13" s="15">
        <v>2074.5899999999997</v>
      </c>
      <c r="D13" s="18">
        <f t="shared" si="0"/>
        <v>2452.1899999999996</v>
      </c>
    </row>
    <row r="14" spans="1:4" x14ac:dyDescent="0.2">
      <c r="A14" s="24" t="s">
        <v>356</v>
      </c>
      <c r="B14" s="15">
        <v>10.65</v>
      </c>
      <c r="C14" s="15">
        <v>79.100000000000023</v>
      </c>
      <c r="D14" s="18">
        <f t="shared" si="0"/>
        <v>89.750000000000028</v>
      </c>
    </row>
    <row r="15" spans="1:4" x14ac:dyDescent="0.2">
      <c r="A15" s="24" t="s">
        <v>357</v>
      </c>
      <c r="B15" s="15">
        <v>13.399999999999999</v>
      </c>
      <c r="C15" s="15">
        <v>172.21999999999997</v>
      </c>
      <c r="D15" s="18">
        <f t="shared" si="0"/>
        <v>185.61999999999998</v>
      </c>
    </row>
    <row r="16" spans="1:4" x14ac:dyDescent="0.2">
      <c r="A16" s="24" t="s">
        <v>358</v>
      </c>
      <c r="B16" s="15">
        <v>291.32000000000005</v>
      </c>
      <c r="C16" s="15">
        <v>4220.7999999999975</v>
      </c>
      <c r="D16" s="18">
        <f t="shared" si="0"/>
        <v>4512.1199999999972</v>
      </c>
    </row>
    <row r="17" spans="1:4" x14ac:dyDescent="0.2">
      <c r="A17" s="57" t="s">
        <v>359</v>
      </c>
      <c r="B17" s="15">
        <v>81.259999999999991</v>
      </c>
      <c r="C17" s="15">
        <v>290.39</v>
      </c>
      <c r="D17" s="18">
        <f t="shared" si="0"/>
        <v>371.65</v>
      </c>
    </row>
    <row r="18" spans="1:4" x14ac:dyDescent="0.2">
      <c r="A18" s="57" t="s">
        <v>360</v>
      </c>
      <c r="B18" s="15">
        <v>390.5499999999999</v>
      </c>
      <c r="C18" s="15">
        <v>2054.2700000000004</v>
      </c>
      <c r="D18" s="18">
        <f t="shared" si="0"/>
        <v>2444.8200000000002</v>
      </c>
    </row>
    <row r="19" spans="1:4" x14ac:dyDescent="0.2">
      <c r="A19" s="57" t="s">
        <v>361</v>
      </c>
      <c r="B19" s="15"/>
      <c r="C19" s="15">
        <v>0.2</v>
      </c>
      <c r="D19" s="18">
        <f t="shared" si="0"/>
        <v>0.2</v>
      </c>
    </row>
    <row r="20" spans="1:4" x14ac:dyDescent="0.2">
      <c r="A20" s="57" t="s">
        <v>362</v>
      </c>
      <c r="B20" s="15">
        <v>37.5</v>
      </c>
      <c r="C20" s="15">
        <v>62.849999999999994</v>
      </c>
      <c r="D20" s="18">
        <f t="shared" si="0"/>
        <v>100.35</v>
      </c>
    </row>
    <row r="21" spans="1:4" x14ac:dyDescent="0.2">
      <c r="A21" s="57" t="s">
        <v>363</v>
      </c>
      <c r="B21" s="15">
        <v>249.54000000000002</v>
      </c>
      <c r="C21" s="15">
        <v>3311.8200000000029</v>
      </c>
      <c r="D21" s="18">
        <f t="shared" si="0"/>
        <v>3561.3600000000029</v>
      </c>
    </row>
    <row r="22" spans="1:4" x14ac:dyDescent="0.2">
      <c r="A22" s="57" t="s">
        <v>364</v>
      </c>
      <c r="B22" s="15">
        <v>111.68</v>
      </c>
      <c r="C22" s="15">
        <v>67.2</v>
      </c>
      <c r="D22" s="18">
        <f t="shared" si="0"/>
        <v>178.88</v>
      </c>
    </row>
    <row r="23" spans="1:4" x14ac:dyDescent="0.2">
      <c r="A23" s="57" t="s">
        <v>365</v>
      </c>
      <c r="B23" s="15">
        <v>338.21999999999991</v>
      </c>
      <c r="C23" s="15">
        <v>4323.3200000000006</v>
      </c>
      <c r="D23" s="18">
        <f t="shared" si="0"/>
        <v>4661.5400000000009</v>
      </c>
    </row>
    <row r="24" spans="1:4" x14ac:dyDescent="0.2">
      <c r="A24" s="57" t="s">
        <v>366</v>
      </c>
      <c r="B24" s="15">
        <v>272.76000000000005</v>
      </c>
      <c r="C24" s="15">
        <v>975.68999999999994</v>
      </c>
      <c r="D24" s="18">
        <f t="shared" si="0"/>
        <v>1248.45</v>
      </c>
    </row>
    <row r="25" spans="1:4" x14ac:dyDescent="0.2">
      <c r="A25" s="57" t="s">
        <v>367</v>
      </c>
      <c r="B25" s="15">
        <v>55.22</v>
      </c>
      <c r="C25" s="15">
        <v>1056.8099999999997</v>
      </c>
      <c r="D25" s="18">
        <f>SUM(B25:C25)</f>
        <v>1112.0299999999997</v>
      </c>
    </row>
    <row r="26" spans="1:4" x14ac:dyDescent="0.2">
      <c r="A26" s="57" t="s">
        <v>368</v>
      </c>
      <c r="B26" s="15">
        <v>2</v>
      </c>
      <c r="C26" s="15"/>
      <c r="D26" s="18">
        <f>SUM(B26:C26)</f>
        <v>2</v>
      </c>
    </row>
    <row r="27" spans="1:4" x14ac:dyDescent="0.2">
      <c r="A27" s="57" t="s">
        <v>369</v>
      </c>
      <c r="B27" s="15">
        <v>98.44</v>
      </c>
      <c r="C27" s="15">
        <v>1078.73</v>
      </c>
      <c r="D27" s="18">
        <f>SUM(B27:C27)</f>
        <v>1177.17</v>
      </c>
    </row>
    <row r="28" spans="1:4" x14ac:dyDescent="0.2">
      <c r="A28" s="57" t="s">
        <v>370</v>
      </c>
      <c r="B28" s="15">
        <v>669.45999999999992</v>
      </c>
      <c r="C28" s="15">
        <v>981.23999999999978</v>
      </c>
      <c r="D28" s="18">
        <f t="shared" si="0"/>
        <v>1650.6999999999998</v>
      </c>
    </row>
    <row r="29" spans="1:4" x14ac:dyDescent="0.2">
      <c r="A29" s="57" t="s">
        <v>371</v>
      </c>
      <c r="B29" s="15">
        <v>85.510000000000019</v>
      </c>
      <c r="C29" s="15">
        <v>183.71</v>
      </c>
      <c r="D29" s="18">
        <f t="shared" si="0"/>
        <v>269.22000000000003</v>
      </c>
    </row>
    <row r="30" spans="1:4" x14ac:dyDescent="0.2">
      <c r="A30" s="57" t="s">
        <v>372</v>
      </c>
      <c r="B30" s="15">
        <v>218.19999999999996</v>
      </c>
      <c r="C30" s="15">
        <v>505.85999999999996</v>
      </c>
      <c r="D30" s="18">
        <f t="shared" si="0"/>
        <v>724.06</v>
      </c>
    </row>
    <row r="31" spans="1:4" x14ac:dyDescent="0.2">
      <c r="A31" s="57" t="s">
        <v>373</v>
      </c>
      <c r="B31" s="15">
        <v>112.71000000000001</v>
      </c>
      <c r="C31" s="15">
        <v>799.01999999999987</v>
      </c>
      <c r="D31" s="18">
        <f t="shared" si="0"/>
        <v>911.7299999999999</v>
      </c>
    </row>
    <row r="32" spans="1:4" x14ac:dyDescent="0.2">
      <c r="A32" s="57" t="s">
        <v>374</v>
      </c>
      <c r="B32" s="15">
        <v>183.22999999999996</v>
      </c>
      <c r="C32" s="15">
        <v>1492.3200000000008</v>
      </c>
      <c r="D32" s="18">
        <f t="shared" si="0"/>
        <v>1675.5500000000009</v>
      </c>
    </row>
    <row r="33" spans="1:4" x14ac:dyDescent="0.2">
      <c r="A33" s="57" t="s">
        <v>375</v>
      </c>
      <c r="B33" s="15">
        <v>304.40999999999985</v>
      </c>
      <c r="C33" s="15">
        <v>1879.1799999999994</v>
      </c>
      <c r="D33" s="18">
        <f t="shared" si="0"/>
        <v>2183.5899999999992</v>
      </c>
    </row>
    <row r="34" spans="1:4" x14ac:dyDescent="0.2">
      <c r="A34" s="57" t="s">
        <v>376</v>
      </c>
      <c r="B34" s="15">
        <v>116.50999999999999</v>
      </c>
      <c r="C34" s="15">
        <v>1845.0900000000001</v>
      </c>
      <c r="D34" s="18">
        <f t="shared" si="0"/>
        <v>1961.6000000000001</v>
      </c>
    </row>
    <row r="35" spans="1:4" x14ac:dyDescent="0.2">
      <c r="A35" s="57" t="s">
        <v>377</v>
      </c>
      <c r="B35" s="15">
        <v>309.54000000000008</v>
      </c>
      <c r="C35" s="15">
        <v>3368.6399999999967</v>
      </c>
      <c r="D35" s="18">
        <f t="shared" si="0"/>
        <v>3678.1799999999967</v>
      </c>
    </row>
    <row r="36" spans="1:4" ht="26.25" customHeight="1" thickBot="1" x14ac:dyDescent="0.25">
      <c r="A36" s="65" t="s">
        <v>239</v>
      </c>
      <c r="B36" s="139">
        <f>SUM(B4:B35)</f>
        <v>5818.8499999999995</v>
      </c>
      <c r="C36" s="139">
        <f>SUM(C4:C35)</f>
        <v>35720.51</v>
      </c>
      <c r="D36" s="140">
        <f t="shared" si="0"/>
        <v>41539.360000000001</v>
      </c>
    </row>
    <row r="38" spans="1:4" x14ac:dyDescent="0.2">
      <c r="A38" s="355"/>
      <c r="B38" s="355"/>
      <c r="C38" s="355"/>
      <c r="D38" s="355"/>
    </row>
    <row r="39" spans="1:4" x14ac:dyDescent="0.2">
      <c r="A39" s="355"/>
      <c r="B39" s="355"/>
      <c r="C39" s="355"/>
      <c r="D39" s="355"/>
    </row>
    <row r="40" spans="1:4" x14ac:dyDescent="0.2">
      <c r="A40" s="355"/>
      <c r="B40" s="355"/>
      <c r="C40" s="355"/>
      <c r="D40" s="355"/>
    </row>
  </sheetData>
  <mergeCells count="4">
    <mergeCell ref="A38:D40"/>
    <mergeCell ref="A2:A3"/>
    <mergeCell ref="B2:C2"/>
    <mergeCell ref="D2:D3"/>
  </mergeCells>
  <printOptions horizontalCentered="1"/>
  <pageMargins left="0.70866141732283472" right="0.70866141732283472" top="1.1417322834645669" bottom="0.35433070866141736" header="0.31496062992125984" footer="0.51181102362204722"/>
  <pageSetup orientation="landscape" r:id="rId1"/>
  <headerFooter>
    <oddHeader>&amp;L&amp;G&amp;C&amp;"Verdana,Negrita"&amp;12CATASTRO DE VIDES  (ha)
REGION DEL LIBERTADOR BERNARDO O'HIGGINS&amp;RCUADRO N° 31</oddHeader>
    <oddFooter>&amp;R&amp;F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3:M140"/>
  <sheetViews>
    <sheetView topLeftCell="A124" zoomScale="85" zoomScaleNormal="85" workbookViewId="0">
      <selection activeCell="N123" sqref="N123"/>
    </sheetView>
  </sheetViews>
  <sheetFormatPr baseColWidth="10" defaultColWidth="11.42578125" defaultRowHeight="15" x14ac:dyDescent="0.25"/>
  <cols>
    <col min="1" max="1" width="13.28515625" customWidth="1"/>
    <col min="3" max="3" width="12.7109375" customWidth="1"/>
    <col min="14" max="14" width="44.42578125" bestFit="1" customWidth="1"/>
  </cols>
  <sheetData>
    <row r="3" spans="1:11" x14ac:dyDescent="0.25">
      <c r="A3" s="320" t="s">
        <v>57</v>
      </c>
      <c r="B3" s="320"/>
      <c r="C3" s="320"/>
      <c r="D3" s="320"/>
      <c r="E3" s="320"/>
      <c r="F3" s="320"/>
      <c r="G3" s="320"/>
      <c r="H3" s="320"/>
      <c r="I3" s="320"/>
      <c r="J3" s="320"/>
      <c r="K3" s="320"/>
    </row>
    <row r="4" spans="1:11" x14ac:dyDescent="0.25">
      <c r="A4" s="320"/>
      <c r="B4" s="320"/>
      <c r="C4" s="320"/>
      <c r="D4" s="320"/>
      <c r="E4" s="320"/>
      <c r="F4" s="320"/>
      <c r="G4" s="320"/>
      <c r="H4" s="320"/>
      <c r="I4" s="320"/>
      <c r="J4" s="320"/>
      <c r="K4" s="320"/>
    </row>
    <row r="5" spans="1:11" x14ac:dyDescent="0.25">
      <c r="A5" s="320"/>
      <c r="B5" s="320"/>
      <c r="C5" s="320"/>
      <c r="D5" s="320"/>
      <c r="E5" s="320"/>
      <c r="F5" s="320"/>
      <c r="G5" s="320"/>
      <c r="H5" s="320"/>
      <c r="I5" s="320"/>
      <c r="J5" s="320"/>
      <c r="K5" s="320"/>
    </row>
    <row r="6" spans="1:11" ht="21.75" customHeight="1" x14ac:dyDescent="0.25">
      <c r="A6" s="320"/>
      <c r="B6" s="320"/>
      <c r="C6" s="320"/>
      <c r="D6" s="320"/>
      <c r="E6" s="320"/>
      <c r="F6" s="320"/>
      <c r="G6" s="320"/>
      <c r="H6" s="320"/>
      <c r="I6" s="320"/>
      <c r="J6" s="320"/>
      <c r="K6" s="320"/>
    </row>
    <row r="7" spans="1:11" x14ac:dyDescent="0.25">
      <c r="A7" s="321" t="s">
        <v>58</v>
      </c>
      <c r="B7" s="321"/>
      <c r="C7" s="321"/>
      <c r="D7" s="321"/>
      <c r="E7" s="321"/>
      <c r="F7" s="321"/>
      <c r="G7" s="321"/>
      <c r="H7" s="321"/>
      <c r="I7" s="321"/>
      <c r="J7" s="321"/>
      <c r="K7" s="321"/>
    </row>
    <row r="8" spans="1:11" x14ac:dyDescent="0.25">
      <c r="A8" s="321"/>
      <c r="B8" s="321"/>
      <c r="C8" s="321"/>
      <c r="D8" s="321"/>
      <c r="E8" s="321"/>
      <c r="F8" s="321"/>
      <c r="G8" s="321"/>
      <c r="H8" s="321"/>
      <c r="I8" s="321"/>
      <c r="J8" s="321"/>
      <c r="K8" s="321"/>
    </row>
    <row r="9" spans="1:11" x14ac:dyDescent="0.25">
      <c r="A9" s="321"/>
      <c r="B9" s="321"/>
      <c r="C9" s="321"/>
      <c r="D9" s="321"/>
      <c r="E9" s="321"/>
      <c r="F9" s="321"/>
      <c r="G9" s="321"/>
      <c r="H9" s="321"/>
      <c r="I9" s="321"/>
      <c r="J9" s="321"/>
      <c r="K9" s="321"/>
    </row>
    <row r="10" spans="1:11" x14ac:dyDescent="0.25">
      <c r="A10" s="321"/>
      <c r="B10" s="321"/>
      <c r="C10" s="321"/>
      <c r="D10" s="321"/>
      <c r="E10" s="321"/>
      <c r="F10" s="321"/>
      <c r="G10" s="321"/>
      <c r="H10" s="321"/>
      <c r="I10" s="321"/>
      <c r="J10" s="321"/>
      <c r="K10" s="321"/>
    </row>
    <row r="11" spans="1:11" ht="2.25" customHeight="1" x14ac:dyDescent="0.25">
      <c r="A11" s="321"/>
      <c r="B11" s="321"/>
      <c r="C11" s="321"/>
      <c r="D11" s="321"/>
      <c r="E11" s="321"/>
      <c r="F11" s="321"/>
      <c r="G11" s="321"/>
      <c r="H11" s="321"/>
      <c r="I11" s="321"/>
      <c r="J11" s="321"/>
      <c r="K11" s="321"/>
    </row>
    <row r="12" spans="1:11" x14ac:dyDescent="0.25">
      <c r="A12" s="320" t="s">
        <v>563</v>
      </c>
      <c r="B12" s="320"/>
      <c r="C12" s="320"/>
      <c r="D12" s="320"/>
      <c r="E12" s="320"/>
      <c r="F12" s="320"/>
      <c r="G12" s="320"/>
      <c r="H12" s="320"/>
      <c r="I12" s="320"/>
      <c r="J12" s="320"/>
      <c r="K12" s="320"/>
    </row>
    <row r="13" spans="1:11" x14ac:dyDescent="0.25">
      <c r="A13" s="320"/>
      <c r="B13" s="320"/>
      <c r="C13" s="320"/>
      <c r="D13" s="320"/>
      <c r="E13" s="320"/>
      <c r="F13" s="320"/>
      <c r="G13" s="320"/>
      <c r="H13" s="320"/>
      <c r="I13" s="320"/>
      <c r="J13" s="320"/>
      <c r="K13" s="320"/>
    </row>
    <row r="14" spans="1:11" x14ac:dyDescent="0.25">
      <c r="A14" s="320"/>
      <c r="B14" s="320"/>
      <c r="C14" s="320"/>
      <c r="D14" s="320"/>
      <c r="E14" s="320"/>
      <c r="F14" s="320"/>
      <c r="G14" s="320"/>
      <c r="H14" s="320"/>
      <c r="I14" s="320"/>
      <c r="J14" s="320"/>
      <c r="K14" s="320"/>
    </row>
    <row r="15" spans="1:11" x14ac:dyDescent="0.25">
      <c r="A15" s="320"/>
      <c r="B15" s="320"/>
      <c r="C15" s="320"/>
      <c r="D15" s="320"/>
      <c r="E15" s="320"/>
      <c r="F15" s="320"/>
      <c r="G15" s="320"/>
      <c r="H15" s="320"/>
      <c r="I15" s="320"/>
      <c r="J15" s="320"/>
      <c r="K15" s="320"/>
    </row>
    <row r="16" spans="1:11" ht="3.75" customHeight="1" x14ac:dyDescent="0.25">
      <c r="A16" s="320"/>
      <c r="B16" s="320"/>
      <c r="C16" s="320"/>
      <c r="D16" s="320"/>
      <c r="E16" s="320"/>
      <c r="F16" s="320"/>
      <c r="G16" s="320"/>
      <c r="H16" s="320"/>
      <c r="I16" s="320"/>
      <c r="J16" s="320"/>
      <c r="K16" s="320"/>
    </row>
    <row r="17" spans="1:13" ht="15" customHeight="1" x14ac:dyDescent="0.25">
      <c r="A17" s="319" t="s">
        <v>59</v>
      </c>
      <c r="B17" s="319"/>
      <c r="C17" s="319"/>
      <c r="D17" s="319"/>
      <c r="E17" s="319"/>
      <c r="F17" s="319"/>
      <c r="G17" s="319"/>
      <c r="H17" s="319"/>
      <c r="I17" s="319"/>
      <c r="J17" s="319"/>
      <c r="K17" s="319"/>
    </row>
    <row r="18" spans="1:13" x14ac:dyDescent="0.25">
      <c r="A18" s="319"/>
      <c r="B18" s="319"/>
      <c r="C18" s="319"/>
      <c r="D18" s="319"/>
      <c r="E18" s="319"/>
      <c r="F18" s="319"/>
      <c r="G18" s="319"/>
      <c r="H18" s="319"/>
      <c r="I18" s="319"/>
      <c r="J18" s="319"/>
      <c r="K18" s="319"/>
    </row>
    <row r="19" spans="1:13" x14ac:dyDescent="0.25">
      <c r="A19" s="319"/>
      <c r="B19" s="319"/>
      <c r="C19" s="319"/>
      <c r="D19" s="319"/>
      <c r="E19" s="319"/>
      <c r="F19" s="319"/>
      <c r="G19" s="319"/>
      <c r="H19" s="319"/>
      <c r="I19" s="319"/>
      <c r="J19" s="319"/>
      <c r="K19" s="319"/>
    </row>
    <row r="20" spans="1:13" x14ac:dyDescent="0.25">
      <c r="A20" s="319"/>
      <c r="B20" s="319"/>
      <c r="C20" s="319"/>
      <c r="D20" s="319"/>
      <c r="E20" s="319"/>
      <c r="F20" s="319"/>
      <c r="G20" s="319"/>
      <c r="H20" s="319"/>
      <c r="I20" s="319"/>
      <c r="J20" s="319"/>
      <c r="K20" s="319"/>
    </row>
    <row r="21" spans="1:13" ht="30.75" customHeight="1" x14ac:dyDescent="0.25">
      <c r="A21" s="319"/>
      <c r="B21" s="319"/>
      <c r="C21" s="319"/>
      <c r="D21" s="319"/>
      <c r="E21" s="319"/>
      <c r="F21" s="319"/>
      <c r="G21" s="319"/>
      <c r="H21" s="319"/>
      <c r="I21" s="319"/>
      <c r="J21" s="319"/>
      <c r="K21" s="319"/>
    </row>
    <row r="22" spans="1:13" ht="15" customHeight="1" x14ac:dyDescent="0.25">
      <c r="A22" s="319" t="s">
        <v>564</v>
      </c>
      <c r="B22" s="319"/>
      <c r="C22" s="319"/>
      <c r="D22" s="319"/>
      <c r="E22" s="319"/>
      <c r="F22" s="319"/>
      <c r="G22" s="319"/>
      <c r="H22" s="319"/>
      <c r="I22" s="319"/>
      <c r="J22" s="319"/>
      <c r="K22" s="319"/>
    </row>
    <row r="23" spans="1:13" x14ac:dyDescent="0.25">
      <c r="A23" s="319"/>
      <c r="B23" s="319"/>
      <c r="C23" s="319"/>
      <c r="D23" s="319"/>
      <c r="E23" s="319"/>
      <c r="F23" s="319"/>
      <c r="G23" s="319"/>
      <c r="H23" s="319"/>
      <c r="I23" s="319"/>
      <c r="J23" s="319"/>
      <c r="K23" s="319"/>
    </row>
    <row r="24" spans="1:13" x14ac:dyDescent="0.25">
      <c r="A24" s="319"/>
      <c r="B24" s="319"/>
      <c r="C24" s="319"/>
      <c r="D24" s="319"/>
      <c r="E24" s="319"/>
      <c r="F24" s="319"/>
      <c r="G24" s="319"/>
      <c r="H24" s="319"/>
      <c r="I24" s="319"/>
      <c r="J24" s="319"/>
      <c r="K24" s="319"/>
    </row>
    <row r="25" spans="1:13" ht="18" customHeight="1" x14ac:dyDescent="0.25">
      <c r="A25" s="319"/>
      <c r="B25" s="319"/>
      <c r="C25" s="319"/>
      <c r="D25" s="319"/>
      <c r="E25" s="319"/>
      <c r="F25" s="319"/>
      <c r="G25" s="319"/>
      <c r="H25" s="319"/>
      <c r="I25" s="319"/>
      <c r="J25" s="319"/>
      <c r="K25" s="319"/>
    </row>
    <row r="26" spans="1:13" x14ac:dyDescent="0.25">
      <c r="A26" s="321" t="s">
        <v>565</v>
      </c>
      <c r="B26" s="322"/>
      <c r="C26" s="322"/>
      <c r="D26" s="322"/>
      <c r="E26" s="322"/>
      <c r="F26" s="322"/>
      <c r="G26" s="322"/>
      <c r="H26" s="322"/>
      <c r="I26" s="322"/>
      <c r="J26" s="322"/>
      <c r="K26" s="322"/>
    </row>
    <row r="27" spans="1:13" x14ac:dyDescent="0.25">
      <c r="A27" s="322"/>
      <c r="B27" s="322"/>
      <c r="C27" s="322"/>
      <c r="D27" s="322"/>
      <c r="E27" s="322"/>
      <c r="F27" s="322"/>
      <c r="G27" s="322"/>
      <c r="H27" s="322"/>
      <c r="I27" s="322"/>
      <c r="J27" s="322"/>
      <c r="K27" s="322"/>
    </row>
    <row r="28" spans="1:13" x14ac:dyDescent="0.25">
      <c r="A28" s="322"/>
      <c r="B28" s="322"/>
      <c r="C28" s="322"/>
      <c r="D28" s="322"/>
      <c r="E28" s="322"/>
      <c r="F28" s="322"/>
      <c r="G28" s="322"/>
      <c r="H28" s="322"/>
      <c r="I28" s="322"/>
      <c r="J28" s="322"/>
      <c r="K28" s="322"/>
    </row>
    <row r="29" spans="1:13" ht="18" customHeight="1" x14ac:dyDescent="0.25">
      <c r="A29" s="322"/>
      <c r="B29" s="322"/>
      <c r="C29" s="322"/>
      <c r="D29" s="322"/>
      <c r="E29" s="322"/>
      <c r="F29" s="322"/>
      <c r="G29" s="322"/>
      <c r="H29" s="322"/>
      <c r="I29" s="322"/>
      <c r="J29" s="322"/>
      <c r="K29" s="322"/>
    </row>
    <row r="30" spans="1:13" ht="15" customHeight="1" x14ac:dyDescent="0.25">
      <c r="A30" s="9"/>
      <c r="B30" s="9"/>
      <c r="C30" s="9"/>
      <c r="D30" s="9"/>
      <c r="E30" s="9"/>
      <c r="F30" s="9"/>
      <c r="G30" s="9"/>
      <c r="H30" s="9"/>
      <c r="I30" s="9"/>
      <c r="J30" s="9"/>
      <c r="K30" s="9"/>
    </row>
    <row r="31" spans="1:13" x14ac:dyDescent="0.25">
      <c r="A31" s="9"/>
      <c r="D31" s="9"/>
      <c r="E31" s="9"/>
      <c r="F31" s="9"/>
      <c r="G31" s="9"/>
      <c r="H31" s="9"/>
      <c r="I31" s="9"/>
      <c r="J31" s="9"/>
      <c r="K31" s="9"/>
      <c r="M31" t="s">
        <v>60</v>
      </c>
    </row>
    <row r="32" spans="1:13" x14ac:dyDescent="0.25">
      <c r="A32" s="9"/>
      <c r="B32" s="9"/>
      <c r="C32" s="9"/>
      <c r="D32" s="9"/>
      <c r="E32" s="9"/>
      <c r="F32" s="9"/>
      <c r="G32" s="9"/>
      <c r="H32" s="9"/>
      <c r="I32" s="9"/>
      <c r="J32" s="9"/>
      <c r="K32" s="9"/>
    </row>
    <row r="33" spans="1:11" x14ac:dyDescent="0.25">
      <c r="A33" s="9"/>
      <c r="B33" s="9"/>
      <c r="C33" s="9"/>
      <c r="D33" s="9"/>
      <c r="E33" s="9"/>
      <c r="F33" s="9"/>
      <c r="G33" s="9"/>
      <c r="H33" s="9"/>
      <c r="I33" s="9"/>
      <c r="J33" s="9"/>
      <c r="K33" s="9"/>
    </row>
    <row r="34" spans="1:11" x14ac:dyDescent="0.25">
      <c r="A34" s="9"/>
      <c r="B34" s="9"/>
      <c r="C34" s="9"/>
      <c r="D34" s="9"/>
      <c r="E34" s="9"/>
      <c r="F34" s="9"/>
      <c r="G34" s="9"/>
      <c r="H34" s="9"/>
      <c r="I34" s="9"/>
      <c r="J34" s="9"/>
      <c r="K34" s="9"/>
    </row>
    <row r="35" spans="1:11" x14ac:dyDescent="0.25">
      <c r="A35" s="9"/>
      <c r="B35" s="9"/>
      <c r="C35" s="9"/>
      <c r="D35" s="9"/>
      <c r="E35" s="9"/>
      <c r="F35" s="9"/>
      <c r="G35" s="9"/>
      <c r="H35" s="9"/>
      <c r="I35" s="9"/>
      <c r="J35" s="9"/>
      <c r="K35" s="9"/>
    </row>
    <row r="36" spans="1:11" x14ac:dyDescent="0.25">
      <c r="A36" s="8" t="s">
        <v>61</v>
      </c>
    </row>
    <row r="64" spans="1:11" x14ac:dyDescent="0.25">
      <c r="A64" s="320"/>
      <c r="B64" s="320"/>
      <c r="C64" s="320"/>
      <c r="D64" s="320"/>
      <c r="E64" s="320"/>
      <c r="F64" s="320"/>
      <c r="G64" s="320"/>
      <c r="H64" s="320"/>
      <c r="I64" s="320"/>
      <c r="J64" s="320"/>
      <c r="K64" s="320"/>
    </row>
    <row r="65" spans="1:11" x14ac:dyDescent="0.25">
      <c r="A65" s="320"/>
      <c r="B65" s="320"/>
      <c r="C65" s="320"/>
      <c r="D65" s="320"/>
      <c r="E65" s="320"/>
      <c r="F65" s="320"/>
      <c r="G65" s="320"/>
      <c r="H65" s="320"/>
      <c r="I65" s="320"/>
      <c r="J65" s="320"/>
      <c r="K65" s="320"/>
    </row>
    <row r="66" spans="1:11" x14ac:dyDescent="0.25">
      <c r="A66" s="320"/>
      <c r="B66" s="320"/>
      <c r="C66" s="320"/>
      <c r="D66" s="320"/>
      <c r="E66" s="320"/>
      <c r="F66" s="320"/>
      <c r="G66" s="320"/>
      <c r="H66" s="320"/>
      <c r="I66" s="320"/>
      <c r="J66" s="320"/>
      <c r="K66" s="320"/>
    </row>
    <row r="70" spans="1:11" ht="11.25" customHeight="1" x14ac:dyDescent="0.25"/>
    <row r="71" spans="1:11" ht="52.5" customHeight="1" x14ac:dyDescent="0.25">
      <c r="A71" s="8" t="s">
        <v>62</v>
      </c>
    </row>
    <row r="105" spans="1:1" ht="39" customHeight="1" x14ac:dyDescent="0.25">
      <c r="A105" s="8" t="s">
        <v>63</v>
      </c>
    </row>
    <row r="139" spans="1:1" x14ac:dyDescent="0.25">
      <c r="A139" s="8" t="s">
        <v>64</v>
      </c>
    </row>
    <row r="140" spans="1:1" ht="15.75" customHeight="1" x14ac:dyDescent="0.25"/>
  </sheetData>
  <mergeCells count="7">
    <mergeCell ref="A22:K25"/>
    <mergeCell ref="A64:K66"/>
    <mergeCell ref="A3:K6"/>
    <mergeCell ref="A7:K11"/>
    <mergeCell ref="A12:K16"/>
    <mergeCell ref="A26:K29"/>
    <mergeCell ref="A17:K21"/>
  </mergeCells>
  <printOptions horizontalCentered="1"/>
  <pageMargins left="0.11811023622047245" right="0.11811023622047245" top="0.74803149606299213" bottom="0.74803149606299213" header="0.31496062992125984" footer="0.31496062992125984"/>
  <pageSetup orientation="landscape" r:id="rId1"/>
  <headerFooter>
    <oddHeader xml:space="preserve">&amp;L                  &amp;G&amp;R&amp;"Verdana,Negrita"&amp;12INTRODUCCIÓN              </oddHeader>
    <oddFooter>&amp;R&amp;F&amp;"Verdana,Normal"
Página &amp;P de &amp;N
JGC</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workbookViewId="0">
      <selection activeCell="A2" sqref="A2:C36"/>
    </sheetView>
  </sheetViews>
  <sheetFormatPr baseColWidth="10" defaultColWidth="11.42578125" defaultRowHeight="14.25" x14ac:dyDescent="0.2"/>
  <cols>
    <col min="1" max="1" width="35.7109375" style="1" customWidth="1"/>
    <col min="2" max="2" width="17.7109375" style="1" customWidth="1"/>
    <col min="3" max="3" width="14.28515625" style="1" customWidth="1"/>
    <col min="4" max="4" width="11.42578125" style="1"/>
    <col min="5" max="5" width="16.140625" style="1" bestFit="1" customWidth="1"/>
    <col min="6" max="6" width="9.5703125" style="1" customWidth="1"/>
    <col min="7" max="16384" width="11.42578125" style="1"/>
  </cols>
  <sheetData>
    <row r="1" spans="1:6" s="3" customFormat="1" ht="13.5" thickBot="1" x14ac:dyDescent="0.25">
      <c r="A1" s="56" t="s">
        <v>378</v>
      </c>
    </row>
    <row r="2" spans="1:6" ht="27.75" customHeight="1" x14ac:dyDescent="0.2">
      <c r="A2" s="409" t="s">
        <v>234</v>
      </c>
      <c r="B2" s="58" t="s">
        <v>379</v>
      </c>
      <c r="C2" s="413" t="s">
        <v>69</v>
      </c>
    </row>
    <row r="3" spans="1:6" ht="28.5" customHeight="1" x14ac:dyDescent="0.2">
      <c r="A3" s="410"/>
      <c r="B3" s="156" t="s">
        <v>380</v>
      </c>
      <c r="C3" s="414"/>
    </row>
    <row r="4" spans="1:6" ht="15" x14ac:dyDescent="0.25">
      <c r="A4" s="22" t="s">
        <v>346</v>
      </c>
      <c r="B4" s="15">
        <v>76</v>
      </c>
      <c r="C4" s="20">
        <f>SUM(B4:B4)</f>
        <v>76</v>
      </c>
      <c r="E4"/>
      <c r="F4"/>
    </row>
    <row r="5" spans="1:6" ht="15" x14ac:dyDescent="0.25">
      <c r="A5" s="22" t="s">
        <v>347</v>
      </c>
      <c r="B5" s="15">
        <v>123</v>
      </c>
      <c r="C5" s="20">
        <f t="shared" ref="C5:C35" si="0">SUM(B5:B5)</f>
        <v>123</v>
      </c>
      <c r="E5"/>
      <c r="F5"/>
    </row>
    <row r="6" spans="1:6" ht="15" x14ac:dyDescent="0.25">
      <c r="A6" s="22" t="s">
        <v>348</v>
      </c>
      <c r="B6" s="15">
        <v>23</v>
      </c>
      <c r="C6" s="20">
        <f t="shared" si="0"/>
        <v>23</v>
      </c>
      <c r="E6"/>
      <c r="F6"/>
    </row>
    <row r="7" spans="1:6" ht="15" x14ac:dyDescent="0.25">
      <c r="A7" s="22" t="s">
        <v>349</v>
      </c>
      <c r="B7" s="15">
        <v>13</v>
      </c>
      <c r="C7" s="20">
        <f t="shared" si="0"/>
        <v>13</v>
      </c>
      <c r="F7"/>
    </row>
    <row r="8" spans="1:6" ht="15" x14ac:dyDescent="0.25">
      <c r="A8" s="22" t="s">
        <v>350</v>
      </c>
      <c r="B8" s="15">
        <v>5</v>
      </c>
      <c r="C8" s="20">
        <f t="shared" si="0"/>
        <v>5</v>
      </c>
      <c r="E8"/>
      <c r="F8"/>
    </row>
    <row r="9" spans="1:6" ht="15" x14ac:dyDescent="0.25">
      <c r="A9" s="22" t="s">
        <v>351</v>
      </c>
      <c r="B9" s="15">
        <v>20</v>
      </c>
      <c r="C9" s="20">
        <f t="shared" si="0"/>
        <v>20</v>
      </c>
      <c r="E9"/>
      <c r="F9"/>
    </row>
    <row r="10" spans="1:6" ht="15" x14ac:dyDescent="0.25">
      <c r="A10" s="22" t="s">
        <v>352</v>
      </c>
      <c r="B10" s="15">
        <v>2</v>
      </c>
      <c r="C10" s="20">
        <f t="shared" si="0"/>
        <v>2</v>
      </c>
      <c r="E10"/>
      <c r="F10"/>
    </row>
    <row r="11" spans="1:6" ht="15" x14ac:dyDescent="0.25">
      <c r="A11" s="22" t="s">
        <v>353</v>
      </c>
      <c r="B11" s="15">
        <v>53</v>
      </c>
      <c r="C11" s="20">
        <f t="shared" si="0"/>
        <v>53</v>
      </c>
      <c r="E11"/>
      <c r="F11"/>
    </row>
    <row r="12" spans="1:6" ht="15" x14ac:dyDescent="0.25">
      <c r="A12" s="22" t="s">
        <v>354</v>
      </c>
      <c r="B12" s="15">
        <v>5</v>
      </c>
      <c r="C12" s="20">
        <f t="shared" si="0"/>
        <v>5</v>
      </c>
      <c r="E12"/>
      <c r="F12"/>
    </row>
    <row r="13" spans="1:6" ht="15" x14ac:dyDescent="0.25">
      <c r="A13" s="22" t="s">
        <v>355</v>
      </c>
      <c r="B13" s="15">
        <v>92</v>
      </c>
      <c r="C13" s="20">
        <f t="shared" si="0"/>
        <v>92</v>
      </c>
      <c r="E13"/>
      <c r="F13"/>
    </row>
    <row r="14" spans="1:6" ht="15" x14ac:dyDescent="0.25">
      <c r="A14" s="22" t="s">
        <v>356</v>
      </c>
      <c r="B14" s="15">
        <v>3</v>
      </c>
      <c r="C14" s="20">
        <f t="shared" si="0"/>
        <v>3</v>
      </c>
      <c r="E14"/>
      <c r="F14"/>
    </row>
    <row r="15" spans="1:6" ht="15" x14ac:dyDescent="0.25">
      <c r="A15" s="22" t="s">
        <v>357</v>
      </c>
      <c r="B15" s="15">
        <v>15</v>
      </c>
      <c r="C15" s="20">
        <f t="shared" si="0"/>
        <v>15</v>
      </c>
      <c r="E15"/>
      <c r="F15"/>
    </row>
    <row r="16" spans="1:6" ht="15" x14ac:dyDescent="0.25">
      <c r="A16" s="22" t="s">
        <v>358</v>
      </c>
      <c r="B16" s="15">
        <v>53</v>
      </c>
      <c r="C16" s="20">
        <f t="shared" si="0"/>
        <v>53</v>
      </c>
      <c r="E16"/>
      <c r="F16"/>
    </row>
    <row r="17" spans="1:28" ht="15" x14ac:dyDescent="0.25">
      <c r="A17" s="22" t="s">
        <v>359</v>
      </c>
      <c r="B17" s="15">
        <v>21</v>
      </c>
      <c r="C17" s="20">
        <f t="shared" si="0"/>
        <v>21</v>
      </c>
      <c r="E17"/>
      <c r="F17"/>
    </row>
    <row r="18" spans="1:28" ht="15" x14ac:dyDescent="0.25">
      <c r="A18" s="19" t="s">
        <v>360</v>
      </c>
      <c r="B18" s="15">
        <v>212</v>
      </c>
      <c r="C18" s="20">
        <f t="shared" si="0"/>
        <v>212</v>
      </c>
      <c r="E18"/>
      <c r="F18"/>
      <c r="AB18" s="29"/>
    </row>
    <row r="19" spans="1:28" ht="15" x14ac:dyDescent="0.25">
      <c r="A19" s="19" t="s">
        <v>361</v>
      </c>
      <c r="B19" s="15">
        <v>1</v>
      </c>
      <c r="C19" s="20">
        <f t="shared" si="0"/>
        <v>1</v>
      </c>
      <c r="E19"/>
      <c r="F19"/>
      <c r="AB19" s="30"/>
    </row>
    <row r="20" spans="1:28" ht="15" x14ac:dyDescent="0.25">
      <c r="A20" s="19" t="s">
        <v>362</v>
      </c>
      <c r="B20" s="15">
        <v>5</v>
      </c>
      <c r="C20" s="20">
        <f t="shared" si="0"/>
        <v>5</v>
      </c>
      <c r="E20"/>
      <c r="F20"/>
    </row>
    <row r="21" spans="1:28" ht="15" x14ac:dyDescent="0.25">
      <c r="A21" s="19" t="s">
        <v>363</v>
      </c>
      <c r="B21" s="15">
        <v>165</v>
      </c>
      <c r="C21" s="20">
        <f t="shared" si="0"/>
        <v>165</v>
      </c>
      <c r="E21"/>
      <c r="F21"/>
    </row>
    <row r="22" spans="1:28" ht="15" x14ac:dyDescent="0.25">
      <c r="A22" s="19" t="s">
        <v>364</v>
      </c>
      <c r="B22" s="15">
        <v>14</v>
      </c>
      <c r="C22" s="20">
        <f t="shared" si="0"/>
        <v>14</v>
      </c>
      <c r="E22"/>
      <c r="F22"/>
    </row>
    <row r="23" spans="1:28" ht="15" x14ac:dyDescent="0.25">
      <c r="A23" s="19" t="s">
        <v>365</v>
      </c>
      <c r="B23" s="15">
        <v>144</v>
      </c>
      <c r="C23" s="20">
        <f t="shared" si="0"/>
        <v>144</v>
      </c>
      <c r="E23"/>
      <c r="F23"/>
    </row>
    <row r="24" spans="1:28" ht="15" x14ac:dyDescent="0.25">
      <c r="A24" s="19" t="s">
        <v>366</v>
      </c>
      <c r="B24" s="15">
        <v>27</v>
      </c>
      <c r="C24" s="20">
        <f t="shared" si="0"/>
        <v>27</v>
      </c>
      <c r="E24"/>
      <c r="F24"/>
    </row>
    <row r="25" spans="1:28" ht="15" x14ac:dyDescent="0.25">
      <c r="A25" s="19" t="s">
        <v>367</v>
      </c>
      <c r="B25" s="15">
        <v>48</v>
      </c>
      <c r="C25" s="20">
        <f>SUM(B25:B25)</f>
        <v>48</v>
      </c>
      <c r="E25"/>
      <c r="F25"/>
    </row>
    <row r="26" spans="1:28" ht="15" x14ac:dyDescent="0.25">
      <c r="A26" s="19" t="s">
        <v>368</v>
      </c>
      <c r="B26" s="15">
        <v>1</v>
      </c>
      <c r="C26" s="20">
        <f t="shared" si="0"/>
        <v>1</v>
      </c>
      <c r="E26"/>
      <c r="F26"/>
    </row>
    <row r="27" spans="1:28" ht="15" x14ac:dyDescent="0.25">
      <c r="A27" s="19" t="s">
        <v>369</v>
      </c>
      <c r="B27" s="15">
        <v>127</v>
      </c>
      <c r="C27" s="20">
        <f>SUM(B27:B27)</f>
        <v>127</v>
      </c>
      <c r="E27"/>
      <c r="F27"/>
    </row>
    <row r="28" spans="1:28" ht="15" x14ac:dyDescent="0.25">
      <c r="A28" s="19" t="s">
        <v>370</v>
      </c>
      <c r="B28" s="15">
        <v>19</v>
      </c>
      <c r="C28" s="20">
        <f t="shared" si="0"/>
        <v>19</v>
      </c>
      <c r="E28"/>
      <c r="F28"/>
    </row>
    <row r="29" spans="1:28" ht="15" x14ac:dyDescent="0.25">
      <c r="A29" s="19" t="s">
        <v>371</v>
      </c>
      <c r="B29" s="15">
        <v>15</v>
      </c>
      <c r="C29" s="20">
        <f t="shared" si="0"/>
        <v>15</v>
      </c>
      <c r="E29"/>
      <c r="F29"/>
    </row>
    <row r="30" spans="1:28" ht="15" x14ac:dyDescent="0.25">
      <c r="A30" s="19" t="s">
        <v>372</v>
      </c>
      <c r="B30" s="15">
        <v>46</v>
      </c>
      <c r="C30" s="20">
        <f t="shared" si="0"/>
        <v>46</v>
      </c>
      <c r="E30"/>
      <c r="F30"/>
    </row>
    <row r="31" spans="1:28" ht="15" x14ac:dyDescent="0.25">
      <c r="A31" s="19" t="s">
        <v>373</v>
      </c>
      <c r="B31" s="15">
        <v>60</v>
      </c>
      <c r="C31" s="20">
        <f t="shared" si="0"/>
        <v>60</v>
      </c>
      <c r="E31"/>
      <c r="F31"/>
    </row>
    <row r="32" spans="1:28" ht="15" x14ac:dyDescent="0.25">
      <c r="A32" s="19" t="s">
        <v>374</v>
      </c>
      <c r="B32" s="15">
        <v>89</v>
      </c>
      <c r="C32" s="20">
        <f t="shared" si="0"/>
        <v>89</v>
      </c>
      <c r="E32"/>
      <c r="F32"/>
    </row>
    <row r="33" spans="1:6" ht="15" x14ac:dyDescent="0.25">
      <c r="A33" s="19" t="s">
        <v>375</v>
      </c>
      <c r="B33" s="15">
        <v>186</v>
      </c>
      <c r="C33" s="20">
        <f t="shared" si="0"/>
        <v>186</v>
      </c>
      <c r="E33"/>
      <c r="F33"/>
    </row>
    <row r="34" spans="1:6" ht="15" x14ac:dyDescent="0.25">
      <c r="A34" s="19" t="s">
        <v>376</v>
      </c>
      <c r="B34" s="15">
        <v>65</v>
      </c>
      <c r="C34" s="20">
        <f t="shared" si="0"/>
        <v>65</v>
      </c>
      <c r="E34"/>
      <c r="F34"/>
    </row>
    <row r="35" spans="1:6" ht="15" x14ac:dyDescent="0.25">
      <c r="A35" s="19" t="s">
        <v>377</v>
      </c>
      <c r="B35" s="15">
        <v>220</v>
      </c>
      <c r="C35" s="20">
        <f t="shared" si="0"/>
        <v>220</v>
      </c>
      <c r="E35"/>
      <c r="F35"/>
    </row>
    <row r="36" spans="1:6" ht="18" customHeight="1" thickBot="1" x14ac:dyDescent="0.25">
      <c r="A36" s="59" t="s">
        <v>239</v>
      </c>
      <c r="B36" s="60">
        <f>SUM(B4:B35)</f>
        <v>1948</v>
      </c>
      <c r="C36" s="61">
        <f>SUM(B36:B36)</f>
        <v>1948</v>
      </c>
    </row>
  </sheetData>
  <mergeCells count="2">
    <mergeCell ref="A2:A3"/>
    <mergeCell ref="C2:C3"/>
  </mergeCells>
  <printOptions horizontalCentered="1"/>
  <pageMargins left="0.70866141732283472" right="0.70866141732283472" top="0.94488188976377963" bottom="0.15748031496062992" header="0.31496062992125984" footer="0.31496062992125984"/>
  <pageSetup orientation="landscape" r:id="rId1"/>
  <headerFooter>
    <oddHeader>&amp;L&amp;G&amp;C&amp;"Verdana,Negrita"NUMERO DE PROPIEDADES CON PLANTACIONES DE VIDES
DE  VINIFICACIÓN 
REGIÓN DEL LIBERTADOR BERNARDO O'HIGGINS&amp;RCUADRO N° 32</oddHeader>
    <oddFooter>&amp;R&amp;F</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zoomScale="70" zoomScaleNormal="70" workbookViewId="0">
      <pane ySplit="3" topLeftCell="A4" activePane="bottomLeft" state="frozen"/>
      <selection activeCell="W22" sqref="W22"/>
      <selection pane="bottomLeft" activeCell="Z3" sqref="Z3"/>
    </sheetView>
  </sheetViews>
  <sheetFormatPr baseColWidth="10" defaultColWidth="11.42578125" defaultRowHeight="12.75" x14ac:dyDescent="0.2"/>
  <cols>
    <col min="1" max="1" width="15.7109375" style="3" customWidth="1"/>
    <col min="2" max="2" width="5" style="3" bestFit="1" customWidth="1"/>
    <col min="3" max="3" width="9" style="3" customWidth="1"/>
    <col min="4" max="4" width="5" style="3" bestFit="1" customWidth="1"/>
    <col min="5" max="5" width="5" style="3" customWidth="1"/>
    <col min="6" max="7" width="6.140625" style="3" bestFit="1" customWidth="1"/>
    <col min="8" max="8" width="5" style="3" bestFit="1" customWidth="1"/>
    <col min="9" max="9" width="6.85546875" style="3" customWidth="1"/>
    <col min="10" max="10" width="5" style="3" bestFit="1" customWidth="1"/>
    <col min="11" max="11" width="7.28515625" style="3" bestFit="1" customWidth="1"/>
    <col min="12" max="13" width="5" style="3" bestFit="1" customWidth="1"/>
    <col min="14" max="14" width="6.140625" style="3" bestFit="1" customWidth="1"/>
    <col min="15" max="15" width="5" style="3" bestFit="1" customWidth="1"/>
    <col min="16" max="16" width="8.85546875" style="3" customWidth="1"/>
    <col min="17" max="17" width="7.28515625" style="3" bestFit="1" customWidth="1"/>
    <col min="18" max="18" width="6.140625" style="3" bestFit="1" customWidth="1"/>
    <col min="19" max="19" width="7.28515625" style="3" bestFit="1" customWidth="1"/>
    <col min="20" max="21" width="6.140625" style="3" customWidth="1"/>
    <col min="22" max="22" width="9" style="3" bestFit="1" customWidth="1"/>
    <col min="23" max="23" width="6.140625" style="3" customWidth="1"/>
    <col min="24" max="24" width="9" style="3" bestFit="1" customWidth="1"/>
    <col min="25" max="25" width="7.28515625" style="3" bestFit="1" customWidth="1"/>
    <col min="26" max="26" width="6.140625" style="3" customWidth="1"/>
    <col min="27" max="27" width="7.28515625" style="3" customWidth="1"/>
    <col min="28" max="28" width="6.140625" style="3" customWidth="1"/>
    <col min="29" max="30" width="5" style="3" bestFit="1" customWidth="1"/>
    <col min="31" max="31" width="7.28515625" style="3" customWidth="1"/>
    <col min="32" max="32" width="9" style="3" customWidth="1"/>
    <col min="33" max="16384" width="11.42578125" style="3"/>
  </cols>
  <sheetData>
    <row r="1" spans="1:32" ht="13.5" thickBot="1" x14ac:dyDescent="0.25">
      <c r="A1" s="56" t="s">
        <v>381</v>
      </c>
    </row>
    <row r="2" spans="1:32" ht="26.25" customHeight="1" x14ac:dyDescent="0.2">
      <c r="A2" s="405" t="s">
        <v>234</v>
      </c>
      <c r="B2" s="392" t="s">
        <v>382</v>
      </c>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83" t="s">
        <v>69</v>
      </c>
    </row>
    <row r="3" spans="1:32" ht="95.25" customHeight="1" x14ac:dyDescent="0.2">
      <c r="A3" s="406"/>
      <c r="B3" s="100" t="s">
        <v>117</v>
      </c>
      <c r="C3" s="31" t="s">
        <v>120</v>
      </c>
      <c r="D3" s="31" t="s">
        <v>122</v>
      </c>
      <c r="E3" s="31" t="s">
        <v>125</v>
      </c>
      <c r="F3" s="31" t="s">
        <v>127</v>
      </c>
      <c r="G3" s="31" t="s">
        <v>128</v>
      </c>
      <c r="H3" s="31" t="s">
        <v>129</v>
      </c>
      <c r="I3" s="31" t="s">
        <v>131</v>
      </c>
      <c r="J3" s="31" t="s">
        <v>134</v>
      </c>
      <c r="K3" s="31" t="s">
        <v>136</v>
      </c>
      <c r="L3" s="31" t="s">
        <v>138</v>
      </c>
      <c r="M3" s="31" t="s">
        <v>258</v>
      </c>
      <c r="N3" s="31" t="s">
        <v>140</v>
      </c>
      <c r="O3" s="31" t="s">
        <v>141</v>
      </c>
      <c r="P3" s="31" t="s">
        <v>305</v>
      </c>
      <c r="Q3" s="31" t="s">
        <v>143</v>
      </c>
      <c r="R3" s="31" t="s">
        <v>339</v>
      </c>
      <c r="S3" s="31" t="s">
        <v>306</v>
      </c>
      <c r="T3" s="31" t="s">
        <v>147</v>
      </c>
      <c r="U3" s="31" t="s">
        <v>148</v>
      </c>
      <c r="V3" s="31" t="s">
        <v>278</v>
      </c>
      <c r="W3" s="31" t="s">
        <v>340</v>
      </c>
      <c r="X3" s="31" t="s">
        <v>383</v>
      </c>
      <c r="Y3" s="31" t="s">
        <v>341</v>
      </c>
      <c r="Z3" s="31" t="s">
        <v>155</v>
      </c>
      <c r="AA3" s="31" t="s">
        <v>156</v>
      </c>
      <c r="AB3" s="31" t="s">
        <v>157</v>
      </c>
      <c r="AC3" s="31" t="s">
        <v>158</v>
      </c>
      <c r="AD3" s="31" t="s">
        <v>342</v>
      </c>
      <c r="AE3" s="31" t="s">
        <v>160</v>
      </c>
      <c r="AF3" s="384"/>
    </row>
    <row r="4" spans="1:32" x14ac:dyDescent="0.2">
      <c r="A4" s="57" t="s">
        <v>346</v>
      </c>
      <c r="B4" s="11"/>
      <c r="C4" s="11">
        <v>53.7</v>
      </c>
      <c r="D4" s="11"/>
      <c r="E4" s="11"/>
      <c r="F4" s="11"/>
      <c r="G4" s="11">
        <v>3</v>
      </c>
      <c r="H4" s="11"/>
      <c r="I4" s="11">
        <v>0.04</v>
      </c>
      <c r="J4" s="11">
        <v>0.04</v>
      </c>
      <c r="K4" s="11"/>
      <c r="L4" s="11"/>
      <c r="M4" s="11"/>
      <c r="N4" s="11"/>
      <c r="O4" s="11">
        <v>0.04</v>
      </c>
      <c r="P4" s="11"/>
      <c r="Q4" s="11"/>
      <c r="R4" s="11"/>
      <c r="S4" s="11">
        <v>0.04</v>
      </c>
      <c r="T4" s="11"/>
      <c r="U4" s="11">
        <v>0.06</v>
      </c>
      <c r="V4" s="11">
        <v>19.419999999999998</v>
      </c>
      <c r="W4" s="11"/>
      <c r="X4" s="11"/>
      <c r="Y4" s="11">
        <v>11</v>
      </c>
      <c r="Z4" s="11"/>
      <c r="AA4" s="11"/>
      <c r="AB4" s="11"/>
      <c r="AC4" s="11"/>
      <c r="AD4" s="11">
        <v>0.04</v>
      </c>
      <c r="AE4" s="11">
        <v>0.04</v>
      </c>
      <c r="AF4" s="26">
        <f t="shared" ref="AF4:AF33" si="0">SUM(B4:AE4)</f>
        <v>87.420000000000016</v>
      </c>
    </row>
    <row r="5" spans="1:32" x14ac:dyDescent="0.2">
      <c r="A5" s="57" t="s">
        <v>347</v>
      </c>
      <c r="B5" s="11"/>
      <c r="C5" s="11">
        <v>140.98999999999998</v>
      </c>
      <c r="D5" s="11"/>
      <c r="E5" s="11"/>
      <c r="F5" s="11"/>
      <c r="G5" s="11">
        <v>0.05</v>
      </c>
      <c r="H5" s="11"/>
      <c r="I5" s="11"/>
      <c r="J5" s="11"/>
      <c r="K5" s="11"/>
      <c r="L5" s="11"/>
      <c r="M5" s="11"/>
      <c r="N5" s="11"/>
      <c r="O5" s="11"/>
      <c r="P5" s="11"/>
      <c r="Q5" s="11"/>
      <c r="R5" s="11"/>
      <c r="S5" s="11">
        <v>0.1</v>
      </c>
      <c r="T5" s="11">
        <v>0.1</v>
      </c>
      <c r="U5" s="11"/>
      <c r="V5" s="11">
        <v>155.87000000000003</v>
      </c>
      <c r="W5" s="11"/>
      <c r="X5" s="11"/>
      <c r="Y5" s="11"/>
      <c r="Z5" s="11"/>
      <c r="AA5" s="11"/>
      <c r="AB5" s="11"/>
      <c r="AC5" s="11"/>
      <c r="AD5" s="11"/>
      <c r="AE5" s="11">
        <v>74.14</v>
      </c>
      <c r="AF5" s="26">
        <f t="shared" si="0"/>
        <v>371.25</v>
      </c>
    </row>
    <row r="6" spans="1:32" x14ac:dyDescent="0.2">
      <c r="A6" s="57" t="s">
        <v>348</v>
      </c>
      <c r="B6" s="11"/>
      <c r="C6" s="11">
        <v>25.72</v>
      </c>
      <c r="D6" s="11"/>
      <c r="E6" s="11"/>
      <c r="F6" s="11"/>
      <c r="G6" s="11"/>
      <c r="H6" s="11"/>
      <c r="I6" s="11"/>
      <c r="J6" s="11"/>
      <c r="K6" s="11"/>
      <c r="L6" s="11"/>
      <c r="M6" s="11"/>
      <c r="N6" s="11"/>
      <c r="O6" s="11"/>
      <c r="P6" s="11"/>
      <c r="Q6" s="11"/>
      <c r="R6" s="11"/>
      <c r="S6" s="11"/>
      <c r="T6" s="11"/>
      <c r="U6" s="11"/>
      <c r="V6" s="11">
        <v>66.400000000000006</v>
      </c>
      <c r="W6" s="11"/>
      <c r="X6" s="11"/>
      <c r="Y6" s="11"/>
      <c r="Z6" s="11"/>
      <c r="AA6" s="11"/>
      <c r="AB6" s="11"/>
      <c r="AC6" s="11"/>
      <c r="AD6" s="11"/>
      <c r="AE6" s="11"/>
      <c r="AF6" s="26">
        <f t="shared" si="0"/>
        <v>92.12</v>
      </c>
    </row>
    <row r="7" spans="1:32" x14ac:dyDescent="0.2">
      <c r="A7" s="57" t="s">
        <v>349</v>
      </c>
      <c r="B7" s="11"/>
      <c r="C7" s="11">
        <v>13</v>
      </c>
      <c r="D7" s="11"/>
      <c r="E7" s="11"/>
      <c r="F7" s="11"/>
      <c r="G7" s="11"/>
      <c r="H7" s="11"/>
      <c r="I7" s="11"/>
      <c r="J7" s="11"/>
      <c r="K7" s="11">
        <v>8</v>
      </c>
      <c r="L7" s="11"/>
      <c r="M7" s="11"/>
      <c r="N7" s="11"/>
      <c r="O7" s="11"/>
      <c r="P7" s="11"/>
      <c r="Q7" s="11"/>
      <c r="R7" s="11"/>
      <c r="S7" s="11">
        <v>12</v>
      </c>
      <c r="T7" s="11"/>
      <c r="U7" s="11"/>
      <c r="V7" s="11"/>
      <c r="W7" s="11"/>
      <c r="X7" s="11"/>
      <c r="Y7" s="11"/>
      <c r="Z7" s="11"/>
      <c r="AA7" s="11"/>
      <c r="AB7" s="11"/>
      <c r="AC7" s="11"/>
      <c r="AD7" s="11"/>
      <c r="AE7" s="11"/>
      <c r="AF7" s="26">
        <f t="shared" si="0"/>
        <v>33</v>
      </c>
    </row>
    <row r="8" spans="1:32" x14ac:dyDescent="0.2">
      <c r="A8" s="57" t="s">
        <v>350</v>
      </c>
      <c r="B8" s="11"/>
      <c r="C8" s="11"/>
      <c r="D8" s="11"/>
      <c r="E8" s="11"/>
      <c r="F8" s="11"/>
      <c r="G8" s="11"/>
      <c r="H8" s="11"/>
      <c r="I8" s="11"/>
      <c r="J8" s="11"/>
      <c r="K8" s="11">
        <v>0.2</v>
      </c>
      <c r="L8" s="11"/>
      <c r="M8" s="11"/>
      <c r="N8" s="11"/>
      <c r="O8" s="11"/>
      <c r="P8" s="11"/>
      <c r="Q8" s="11"/>
      <c r="R8" s="11"/>
      <c r="S8" s="11"/>
      <c r="T8" s="11"/>
      <c r="U8" s="11"/>
      <c r="V8" s="11"/>
      <c r="W8" s="11"/>
      <c r="X8" s="11"/>
      <c r="Y8" s="11">
        <v>0.5</v>
      </c>
      <c r="Z8" s="11"/>
      <c r="AA8" s="11"/>
      <c r="AB8" s="11"/>
      <c r="AC8" s="11"/>
      <c r="AD8" s="11"/>
      <c r="AE8" s="11"/>
      <c r="AF8" s="26">
        <f t="shared" si="0"/>
        <v>0.7</v>
      </c>
    </row>
    <row r="9" spans="1:32" x14ac:dyDescent="0.2">
      <c r="A9" s="57" t="s">
        <v>351</v>
      </c>
      <c r="B9" s="11"/>
      <c r="C9" s="11">
        <v>15.15</v>
      </c>
      <c r="D9" s="11"/>
      <c r="E9" s="11"/>
      <c r="F9" s="11"/>
      <c r="G9" s="11"/>
      <c r="H9" s="11"/>
      <c r="I9" s="11"/>
      <c r="J9" s="11"/>
      <c r="K9" s="11"/>
      <c r="L9" s="11"/>
      <c r="M9" s="11"/>
      <c r="N9" s="11"/>
      <c r="O9" s="11"/>
      <c r="P9" s="11"/>
      <c r="Q9" s="11"/>
      <c r="R9" s="11"/>
      <c r="S9" s="11">
        <v>7.1</v>
      </c>
      <c r="T9" s="11"/>
      <c r="U9" s="11"/>
      <c r="V9" s="11">
        <v>37.790000000000006</v>
      </c>
      <c r="W9" s="11"/>
      <c r="X9" s="11">
        <v>6.5500000000000007</v>
      </c>
      <c r="Y9" s="11"/>
      <c r="Z9" s="11"/>
      <c r="AA9" s="11"/>
      <c r="AB9" s="11"/>
      <c r="AC9" s="11"/>
      <c r="AD9" s="11"/>
      <c r="AE9" s="11"/>
      <c r="AF9" s="26">
        <f t="shared" si="0"/>
        <v>66.59</v>
      </c>
    </row>
    <row r="10" spans="1:32" x14ac:dyDescent="0.2">
      <c r="A10" s="57" t="s">
        <v>353</v>
      </c>
      <c r="B10" s="11"/>
      <c r="C10" s="11">
        <v>110.83000000000001</v>
      </c>
      <c r="D10" s="11"/>
      <c r="E10" s="11"/>
      <c r="F10" s="11"/>
      <c r="G10" s="11">
        <v>7.32</v>
      </c>
      <c r="H10" s="11"/>
      <c r="I10" s="11"/>
      <c r="J10" s="11"/>
      <c r="K10" s="11">
        <v>30.6</v>
      </c>
      <c r="L10" s="11"/>
      <c r="M10" s="11"/>
      <c r="N10" s="11"/>
      <c r="O10" s="11"/>
      <c r="P10" s="11"/>
      <c r="Q10" s="11"/>
      <c r="R10" s="11"/>
      <c r="S10" s="11"/>
      <c r="T10" s="11"/>
      <c r="U10" s="11"/>
      <c r="V10" s="11">
        <v>63.099999999999994</v>
      </c>
      <c r="W10" s="11"/>
      <c r="X10" s="11"/>
      <c r="Y10" s="11"/>
      <c r="Z10" s="11"/>
      <c r="AA10" s="11"/>
      <c r="AB10" s="11"/>
      <c r="AC10" s="11"/>
      <c r="AD10" s="11"/>
      <c r="AE10" s="11">
        <v>6.65</v>
      </c>
      <c r="AF10" s="26">
        <f t="shared" si="0"/>
        <v>218.5</v>
      </c>
    </row>
    <row r="11" spans="1:32" x14ac:dyDescent="0.2">
      <c r="A11" s="57" t="s">
        <v>354</v>
      </c>
      <c r="B11" s="11"/>
      <c r="C11" s="11">
        <v>242.26000000000002</v>
      </c>
      <c r="D11" s="11"/>
      <c r="E11" s="11"/>
      <c r="F11" s="11"/>
      <c r="G11" s="11">
        <v>1.37</v>
      </c>
      <c r="H11" s="11"/>
      <c r="I11" s="11"/>
      <c r="J11" s="11"/>
      <c r="K11" s="11"/>
      <c r="L11" s="11"/>
      <c r="M11" s="11"/>
      <c r="N11" s="11"/>
      <c r="O11" s="11"/>
      <c r="P11" s="11"/>
      <c r="Q11" s="11"/>
      <c r="R11" s="11"/>
      <c r="S11" s="11">
        <v>39.07</v>
      </c>
      <c r="T11" s="11"/>
      <c r="U11" s="11"/>
      <c r="V11" s="11">
        <v>336.86000000000007</v>
      </c>
      <c r="W11" s="11"/>
      <c r="X11" s="11"/>
      <c r="Y11" s="11"/>
      <c r="Z11" s="11"/>
      <c r="AA11" s="11"/>
      <c r="AB11" s="11"/>
      <c r="AC11" s="11"/>
      <c r="AD11" s="11"/>
      <c r="AE11" s="11"/>
      <c r="AF11" s="26">
        <f t="shared" si="0"/>
        <v>619.56000000000017</v>
      </c>
    </row>
    <row r="12" spans="1:32" x14ac:dyDescent="0.2">
      <c r="A12" s="57" t="s">
        <v>355</v>
      </c>
      <c r="B12" s="11"/>
      <c r="C12" s="11">
        <v>175.67</v>
      </c>
      <c r="D12" s="11"/>
      <c r="E12" s="11"/>
      <c r="F12" s="11"/>
      <c r="G12" s="11">
        <v>1.78</v>
      </c>
      <c r="H12" s="11"/>
      <c r="I12" s="11"/>
      <c r="J12" s="11">
        <v>1.8</v>
      </c>
      <c r="K12" s="11"/>
      <c r="L12" s="11"/>
      <c r="M12" s="11"/>
      <c r="N12" s="11"/>
      <c r="O12" s="11"/>
      <c r="P12" s="11"/>
      <c r="Q12" s="11">
        <v>0.36</v>
      </c>
      <c r="R12" s="11"/>
      <c r="S12" s="11"/>
      <c r="T12" s="11">
        <v>1.8</v>
      </c>
      <c r="U12" s="11">
        <v>1.79</v>
      </c>
      <c r="V12" s="11">
        <v>136.46</v>
      </c>
      <c r="W12" s="11">
        <v>12</v>
      </c>
      <c r="X12" s="11"/>
      <c r="Y12" s="11"/>
      <c r="Z12" s="11"/>
      <c r="AA12" s="11"/>
      <c r="AB12" s="11"/>
      <c r="AC12" s="11"/>
      <c r="AD12" s="11"/>
      <c r="AE12" s="11">
        <v>45.940000000000005</v>
      </c>
      <c r="AF12" s="26">
        <f t="shared" si="0"/>
        <v>377.6</v>
      </c>
    </row>
    <row r="13" spans="1:32" x14ac:dyDescent="0.2">
      <c r="A13" s="57" t="s">
        <v>356</v>
      </c>
      <c r="B13" s="11"/>
      <c r="C13" s="11">
        <v>7.4099999999999993</v>
      </c>
      <c r="D13" s="11"/>
      <c r="E13" s="11"/>
      <c r="F13" s="11"/>
      <c r="G13" s="11"/>
      <c r="H13" s="11"/>
      <c r="I13" s="11"/>
      <c r="J13" s="11"/>
      <c r="K13" s="11"/>
      <c r="L13" s="11"/>
      <c r="M13" s="11"/>
      <c r="N13" s="11"/>
      <c r="O13" s="11"/>
      <c r="P13" s="11"/>
      <c r="Q13" s="11"/>
      <c r="R13" s="11"/>
      <c r="S13" s="11"/>
      <c r="T13" s="11"/>
      <c r="U13" s="11"/>
      <c r="V13" s="11">
        <v>3.24</v>
      </c>
      <c r="W13" s="11"/>
      <c r="X13" s="11"/>
      <c r="Y13" s="11"/>
      <c r="Z13" s="11"/>
      <c r="AA13" s="11"/>
      <c r="AB13" s="11"/>
      <c r="AC13" s="11"/>
      <c r="AD13" s="11"/>
      <c r="AE13" s="11"/>
      <c r="AF13" s="26">
        <f t="shared" si="0"/>
        <v>10.649999999999999</v>
      </c>
    </row>
    <row r="14" spans="1:32" x14ac:dyDescent="0.2">
      <c r="A14" s="57" t="s">
        <v>357</v>
      </c>
      <c r="B14" s="11"/>
      <c r="C14" s="11">
        <v>8.1</v>
      </c>
      <c r="D14" s="11"/>
      <c r="E14" s="11"/>
      <c r="F14" s="11"/>
      <c r="G14" s="11"/>
      <c r="H14" s="11"/>
      <c r="I14" s="11"/>
      <c r="J14" s="11"/>
      <c r="K14" s="11"/>
      <c r="L14" s="11"/>
      <c r="M14" s="11"/>
      <c r="N14" s="11"/>
      <c r="O14" s="11"/>
      <c r="P14" s="11"/>
      <c r="Q14" s="11"/>
      <c r="R14" s="11"/>
      <c r="S14" s="11"/>
      <c r="T14" s="11"/>
      <c r="U14" s="11"/>
      <c r="V14" s="11">
        <v>4.0999999999999996</v>
      </c>
      <c r="W14" s="11"/>
      <c r="X14" s="11"/>
      <c r="Y14" s="11"/>
      <c r="Z14" s="11">
        <v>0.1</v>
      </c>
      <c r="AA14" s="11"/>
      <c r="AB14" s="11"/>
      <c r="AC14" s="11"/>
      <c r="AD14" s="11"/>
      <c r="AE14" s="11">
        <v>1.1000000000000001</v>
      </c>
      <c r="AF14" s="26">
        <f t="shared" si="0"/>
        <v>13.399999999999999</v>
      </c>
    </row>
    <row r="15" spans="1:32" x14ac:dyDescent="0.2">
      <c r="A15" s="57" t="s">
        <v>358</v>
      </c>
      <c r="B15" s="11">
        <v>1</v>
      </c>
      <c r="C15" s="11">
        <v>176.59</v>
      </c>
      <c r="D15" s="11">
        <v>3.6</v>
      </c>
      <c r="E15" s="11">
        <v>0.1</v>
      </c>
      <c r="F15" s="11"/>
      <c r="G15" s="11">
        <v>10</v>
      </c>
      <c r="H15" s="11">
        <v>0.12</v>
      </c>
      <c r="I15" s="11"/>
      <c r="J15" s="11"/>
      <c r="K15" s="11"/>
      <c r="L15" s="11"/>
      <c r="M15" s="11"/>
      <c r="N15" s="11"/>
      <c r="O15" s="11"/>
      <c r="P15" s="11"/>
      <c r="Q15" s="11"/>
      <c r="R15" s="11">
        <v>2.5</v>
      </c>
      <c r="S15" s="11"/>
      <c r="T15" s="11"/>
      <c r="U15" s="11"/>
      <c r="V15" s="11">
        <v>56.040000000000006</v>
      </c>
      <c r="W15" s="11">
        <v>0.60000000000000009</v>
      </c>
      <c r="X15" s="11">
        <v>2.1</v>
      </c>
      <c r="Y15" s="11">
        <v>2.1799999999999997</v>
      </c>
      <c r="Z15" s="11"/>
      <c r="AA15" s="11"/>
      <c r="AB15" s="11"/>
      <c r="AC15" s="11"/>
      <c r="AD15" s="11">
        <v>0.12</v>
      </c>
      <c r="AE15" s="11">
        <v>36.370000000000005</v>
      </c>
      <c r="AF15" s="26">
        <f t="shared" si="0"/>
        <v>291.32</v>
      </c>
    </row>
    <row r="16" spans="1:32" x14ac:dyDescent="0.2">
      <c r="A16" s="57" t="s">
        <v>359</v>
      </c>
      <c r="B16" s="11"/>
      <c r="C16" s="11">
        <v>37.950000000000003</v>
      </c>
      <c r="D16" s="11"/>
      <c r="E16" s="11"/>
      <c r="F16" s="11"/>
      <c r="G16" s="11"/>
      <c r="H16" s="11"/>
      <c r="I16" s="11"/>
      <c r="J16" s="11"/>
      <c r="K16" s="11"/>
      <c r="L16" s="11"/>
      <c r="M16" s="11"/>
      <c r="N16" s="11"/>
      <c r="O16" s="11"/>
      <c r="P16" s="11"/>
      <c r="Q16" s="11"/>
      <c r="R16" s="11"/>
      <c r="S16" s="11"/>
      <c r="T16" s="11"/>
      <c r="U16" s="11"/>
      <c r="V16" s="11">
        <v>28.38</v>
      </c>
      <c r="W16" s="11"/>
      <c r="X16" s="11"/>
      <c r="Y16" s="11"/>
      <c r="Z16" s="11"/>
      <c r="AA16" s="11"/>
      <c r="AB16" s="11"/>
      <c r="AC16" s="11"/>
      <c r="AD16" s="11"/>
      <c r="AE16" s="11">
        <v>14.93</v>
      </c>
      <c r="AF16" s="26">
        <f t="shared" si="0"/>
        <v>81.259999999999991</v>
      </c>
    </row>
    <row r="17" spans="1:32" x14ac:dyDescent="0.2">
      <c r="A17" s="57" t="s">
        <v>360</v>
      </c>
      <c r="B17" s="11"/>
      <c r="C17" s="11">
        <v>262.57</v>
      </c>
      <c r="D17" s="11"/>
      <c r="E17" s="11"/>
      <c r="F17" s="11"/>
      <c r="G17" s="11">
        <v>0.06</v>
      </c>
      <c r="H17" s="11"/>
      <c r="I17" s="11"/>
      <c r="J17" s="11"/>
      <c r="K17" s="11"/>
      <c r="L17" s="11"/>
      <c r="M17" s="11">
        <v>0.15</v>
      </c>
      <c r="N17" s="11"/>
      <c r="O17" s="11"/>
      <c r="P17" s="11"/>
      <c r="Q17" s="11"/>
      <c r="R17" s="11"/>
      <c r="S17" s="11"/>
      <c r="T17" s="11">
        <v>0.06</v>
      </c>
      <c r="U17" s="11"/>
      <c r="V17" s="11">
        <v>90.64</v>
      </c>
      <c r="W17" s="11"/>
      <c r="X17" s="11">
        <v>8</v>
      </c>
      <c r="Y17" s="11">
        <v>6.47</v>
      </c>
      <c r="Z17" s="11">
        <v>0.36</v>
      </c>
      <c r="AA17" s="11"/>
      <c r="AB17" s="11"/>
      <c r="AC17" s="11"/>
      <c r="AD17" s="11"/>
      <c r="AE17" s="11">
        <v>22.240000000000002</v>
      </c>
      <c r="AF17" s="26">
        <f t="shared" si="0"/>
        <v>390.55</v>
      </c>
    </row>
    <row r="18" spans="1:32" x14ac:dyDescent="0.2">
      <c r="A18" s="57" t="s">
        <v>362</v>
      </c>
      <c r="B18" s="11"/>
      <c r="C18" s="11">
        <v>16</v>
      </c>
      <c r="D18" s="11"/>
      <c r="E18" s="11"/>
      <c r="F18" s="11"/>
      <c r="G18" s="11"/>
      <c r="H18" s="11"/>
      <c r="I18" s="11"/>
      <c r="J18" s="11"/>
      <c r="K18" s="11"/>
      <c r="L18" s="11"/>
      <c r="M18" s="11"/>
      <c r="N18" s="11"/>
      <c r="O18" s="11"/>
      <c r="P18" s="11"/>
      <c r="Q18" s="11"/>
      <c r="R18" s="11"/>
      <c r="S18" s="11">
        <v>16</v>
      </c>
      <c r="T18" s="11"/>
      <c r="U18" s="11"/>
      <c r="V18" s="11">
        <v>5.5</v>
      </c>
      <c r="W18" s="11"/>
      <c r="X18" s="11"/>
      <c r="Y18" s="11"/>
      <c r="Z18" s="11"/>
      <c r="AA18" s="11"/>
      <c r="AB18" s="11"/>
      <c r="AC18" s="11"/>
      <c r="AD18" s="11"/>
      <c r="AE18" s="11"/>
      <c r="AF18" s="26">
        <f t="shared" si="0"/>
        <v>37.5</v>
      </c>
    </row>
    <row r="19" spans="1:32" x14ac:dyDescent="0.2">
      <c r="A19" s="57" t="s">
        <v>363</v>
      </c>
      <c r="B19" s="11"/>
      <c r="C19" s="11">
        <v>112.82</v>
      </c>
      <c r="D19" s="11"/>
      <c r="E19" s="11"/>
      <c r="F19" s="11"/>
      <c r="G19" s="11"/>
      <c r="H19" s="11"/>
      <c r="I19" s="11"/>
      <c r="J19" s="11"/>
      <c r="K19" s="11">
        <v>1.64</v>
      </c>
      <c r="L19" s="11"/>
      <c r="M19" s="11"/>
      <c r="N19" s="11"/>
      <c r="O19" s="11"/>
      <c r="P19" s="11"/>
      <c r="Q19" s="11"/>
      <c r="R19" s="11">
        <v>0.01</v>
      </c>
      <c r="S19" s="11"/>
      <c r="T19" s="11"/>
      <c r="U19" s="11"/>
      <c r="V19" s="11">
        <v>85.84</v>
      </c>
      <c r="W19" s="11"/>
      <c r="X19" s="11"/>
      <c r="Y19" s="11">
        <v>4.8600000000000003</v>
      </c>
      <c r="Z19" s="11"/>
      <c r="AA19" s="11"/>
      <c r="AB19" s="11"/>
      <c r="AC19" s="11"/>
      <c r="AD19" s="11"/>
      <c r="AE19" s="11">
        <v>44.370000000000005</v>
      </c>
      <c r="AF19" s="26">
        <f t="shared" si="0"/>
        <v>249.54000000000002</v>
      </c>
    </row>
    <row r="20" spans="1:32" x14ac:dyDescent="0.2">
      <c r="A20" s="57" t="s">
        <v>364</v>
      </c>
      <c r="B20" s="11"/>
      <c r="C20" s="11">
        <v>4.87</v>
      </c>
      <c r="D20" s="11"/>
      <c r="E20" s="11">
        <v>0.05</v>
      </c>
      <c r="F20" s="11">
        <v>0.11</v>
      </c>
      <c r="G20" s="11">
        <v>1</v>
      </c>
      <c r="H20" s="11">
        <v>0.04</v>
      </c>
      <c r="I20" s="11"/>
      <c r="J20" s="11"/>
      <c r="K20" s="11"/>
      <c r="L20" s="11"/>
      <c r="M20" s="11"/>
      <c r="N20" s="11"/>
      <c r="O20" s="11"/>
      <c r="P20" s="11"/>
      <c r="Q20" s="11"/>
      <c r="R20" s="11"/>
      <c r="S20" s="11">
        <v>2.84</v>
      </c>
      <c r="T20" s="11">
        <v>11.03</v>
      </c>
      <c r="U20" s="11"/>
      <c r="V20" s="11">
        <v>82.03</v>
      </c>
      <c r="W20" s="11">
        <v>3.6</v>
      </c>
      <c r="X20" s="11"/>
      <c r="Y20" s="11">
        <v>5.3</v>
      </c>
      <c r="Z20" s="11">
        <v>0.62</v>
      </c>
      <c r="AA20" s="11">
        <v>0.09</v>
      </c>
      <c r="AB20" s="11"/>
      <c r="AC20" s="11">
        <v>0.09</v>
      </c>
      <c r="AD20" s="11">
        <v>0.01</v>
      </c>
      <c r="AE20" s="11"/>
      <c r="AF20" s="26">
        <f t="shared" si="0"/>
        <v>111.68</v>
      </c>
    </row>
    <row r="21" spans="1:32" x14ac:dyDescent="0.2">
      <c r="A21" s="57" t="s">
        <v>365</v>
      </c>
      <c r="B21" s="11">
        <v>2.57</v>
      </c>
      <c r="C21" s="11">
        <v>169.17000000000002</v>
      </c>
      <c r="D21" s="11"/>
      <c r="E21" s="11"/>
      <c r="F21" s="11"/>
      <c r="G21" s="11">
        <v>2.71</v>
      </c>
      <c r="H21" s="11"/>
      <c r="I21" s="11"/>
      <c r="J21" s="11">
        <v>0.88</v>
      </c>
      <c r="K21" s="11"/>
      <c r="L21" s="11"/>
      <c r="M21" s="11"/>
      <c r="N21" s="11">
        <v>0.92</v>
      </c>
      <c r="O21" s="11"/>
      <c r="P21" s="11"/>
      <c r="Q21" s="11"/>
      <c r="R21" s="11">
        <v>0.03</v>
      </c>
      <c r="S21" s="11"/>
      <c r="T21" s="11"/>
      <c r="U21" s="11">
        <v>0.96</v>
      </c>
      <c r="V21" s="11">
        <v>117.97999999999999</v>
      </c>
      <c r="W21" s="11"/>
      <c r="X21" s="11"/>
      <c r="Y21" s="11">
        <v>0.01</v>
      </c>
      <c r="Z21" s="11"/>
      <c r="AA21" s="11"/>
      <c r="AB21" s="11"/>
      <c r="AC21" s="11"/>
      <c r="AD21" s="11">
        <v>7.0000000000000007E-2</v>
      </c>
      <c r="AE21" s="11">
        <v>42.920000000000009</v>
      </c>
      <c r="AF21" s="26">
        <f t="shared" si="0"/>
        <v>338.22</v>
      </c>
    </row>
    <row r="22" spans="1:32" x14ac:dyDescent="0.2">
      <c r="A22" s="57" t="s">
        <v>366</v>
      </c>
      <c r="B22" s="11"/>
      <c r="C22" s="11">
        <v>234.58000000000004</v>
      </c>
      <c r="D22" s="11"/>
      <c r="E22" s="11"/>
      <c r="F22" s="11"/>
      <c r="G22" s="11"/>
      <c r="H22" s="11"/>
      <c r="I22" s="11"/>
      <c r="J22" s="11"/>
      <c r="K22" s="11"/>
      <c r="L22" s="11"/>
      <c r="M22" s="11"/>
      <c r="N22" s="11"/>
      <c r="O22" s="11"/>
      <c r="P22" s="11"/>
      <c r="Q22" s="11"/>
      <c r="R22" s="11"/>
      <c r="S22" s="11">
        <v>6.1</v>
      </c>
      <c r="T22" s="11"/>
      <c r="U22" s="11"/>
      <c r="V22" s="11">
        <v>32.08</v>
      </c>
      <c r="W22" s="11"/>
      <c r="X22" s="11"/>
      <c r="Y22" s="11"/>
      <c r="Z22" s="11"/>
      <c r="AA22" s="11"/>
      <c r="AB22" s="11"/>
      <c r="AC22" s="11"/>
      <c r="AD22" s="11"/>
      <c r="AE22" s="11"/>
      <c r="AF22" s="26">
        <f t="shared" si="0"/>
        <v>272.76000000000005</v>
      </c>
    </row>
    <row r="23" spans="1:32" x14ac:dyDescent="0.2">
      <c r="A23" s="57" t="s">
        <v>367</v>
      </c>
      <c r="B23" s="11"/>
      <c r="C23" s="11">
        <v>34.22</v>
      </c>
      <c r="D23" s="11"/>
      <c r="E23" s="11"/>
      <c r="F23" s="11"/>
      <c r="G23" s="11"/>
      <c r="H23" s="11"/>
      <c r="I23" s="11"/>
      <c r="J23" s="11"/>
      <c r="K23" s="11"/>
      <c r="L23" s="11"/>
      <c r="M23" s="11"/>
      <c r="N23" s="11"/>
      <c r="O23" s="11"/>
      <c r="P23" s="11"/>
      <c r="Q23" s="11"/>
      <c r="R23" s="11"/>
      <c r="S23" s="11"/>
      <c r="T23" s="11"/>
      <c r="U23" s="11"/>
      <c r="V23" s="11">
        <v>21</v>
      </c>
      <c r="W23" s="11"/>
      <c r="X23" s="11"/>
      <c r="Y23" s="11"/>
      <c r="Z23" s="11"/>
      <c r="AA23" s="11"/>
      <c r="AB23" s="11"/>
      <c r="AC23" s="11"/>
      <c r="AD23" s="11"/>
      <c r="AE23" s="11"/>
      <c r="AF23" s="26">
        <f t="shared" si="0"/>
        <v>55.22</v>
      </c>
    </row>
    <row r="24" spans="1:32" x14ac:dyDescent="0.2">
      <c r="A24" s="57" t="s">
        <v>368</v>
      </c>
      <c r="B24" s="11"/>
      <c r="C24" s="11"/>
      <c r="D24" s="11"/>
      <c r="E24" s="11"/>
      <c r="F24" s="11"/>
      <c r="G24" s="11"/>
      <c r="H24" s="11"/>
      <c r="I24" s="11"/>
      <c r="J24" s="11"/>
      <c r="K24" s="11"/>
      <c r="L24" s="11"/>
      <c r="M24" s="11"/>
      <c r="N24" s="11"/>
      <c r="O24" s="11"/>
      <c r="P24" s="11"/>
      <c r="Q24" s="11"/>
      <c r="R24" s="11"/>
      <c r="S24" s="11"/>
      <c r="T24" s="11"/>
      <c r="U24" s="11"/>
      <c r="V24" s="11">
        <v>1</v>
      </c>
      <c r="W24" s="11"/>
      <c r="X24" s="11"/>
      <c r="Y24" s="11">
        <v>1</v>
      </c>
      <c r="Z24" s="11"/>
      <c r="AA24" s="11"/>
      <c r="AB24" s="11"/>
      <c r="AC24" s="11"/>
      <c r="AD24" s="11"/>
      <c r="AE24" s="11"/>
      <c r="AF24" s="26">
        <f t="shared" si="0"/>
        <v>2</v>
      </c>
    </row>
    <row r="25" spans="1:32" x14ac:dyDescent="0.2">
      <c r="A25" s="57" t="s">
        <v>369</v>
      </c>
      <c r="B25" s="11"/>
      <c r="C25" s="11">
        <v>55.55</v>
      </c>
      <c r="D25" s="11"/>
      <c r="E25" s="11"/>
      <c r="F25" s="11"/>
      <c r="G25" s="11"/>
      <c r="H25" s="11"/>
      <c r="I25" s="11"/>
      <c r="J25" s="11"/>
      <c r="K25" s="11">
        <v>1.6</v>
      </c>
      <c r="L25" s="11"/>
      <c r="M25" s="11"/>
      <c r="N25" s="11"/>
      <c r="O25" s="11"/>
      <c r="P25" s="11"/>
      <c r="Q25" s="11"/>
      <c r="R25" s="11"/>
      <c r="S25" s="11"/>
      <c r="T25" s="11"/>
      <c r="U25" s="11"/>
      <c r="V25" s="11">
        <v>38.79</v>
      </c>
      <c r="W25" s="11"/>
      <c r="X25" s="11">
        <v>2.5</v>
      </c>
      <c r="Y25" s="11"/>
      <c r="Z25" s="11"/>
      <c r="AA25" s="11"/>
      <c r="AB25" s="11"/>
      <c r="AC25" s="11"/>
      <c r="AD25" s="11"/>
      <c r="AE25" s="11"/>
      <c r="AF25" s="26">
        <f t="shared" si="0"/>
        <v>98.44</v>
      </c>
    </row>
    <row r="26" spans="1:32" x14ac:dyDescent="0.2">
      <c r="A26" s="57" t="s">
        <v>370</v>
      </c>
      <c r="B26" s="11"/>
      <c r="C26" s="11">
        <v>276.23</v>
      </c>
      <c r="D26" s="11">
        <v>1.1599999999999999</v>
      </c>
      <c r="E26" s="11"/>
      <c r="F26" s="11"/>
      <c r="G26" s="11">
        <v>4.09</v>
      </c>
      <c r="H26" s="11"/>
      <c r="I26" s="11"/>
      <c r="J26" s="11">
        <v>1.5</v>
      </c>
      <c r="K26" s="11"/>
      <c r="L26" s="11"/>
      <c r="M26" s="11"/>
      <c r="N26" s="11"/>
      <c r="O26" s="11"/>
      <c r="P26" s="11"/>
      <c r="Q26" s="11"/>
      <c r="R26" s="11"/>
      <c r="S26" s="11"/>
      <c r="T26" s="11">
        <v>4.53</v>
      </c>
      <c r="U26" s="11">
        <v>7</v>
      </c>
      <c r="V26" s="11">
        <v>358.25</v>
      </c>
      <c r="W26" s="11"/>
      <c r="X26" s="11"/>
      <c r="Y26" s="11"/>
      <c r="Z26" s="11"/>
      <c r="AA26" s="11"/>
      <c r="AB26" s="11">
        <v>2.2999999999999998</v>
      </c>
      <c r="AC26" s="11"/>
      <c r="AD26" s="11">
        <v>1</v>
      </c>
      <c r="AE26" s="11">
        <v>13.4</v>
      </c>
      <c r="AF26" s="26">
        <f t="shared" si="0"/>
        <v>669.45999999999992</v>
      </c>
    </row>
    <row r="27" spans="1:32" x14ac:dyDescent="0.2">
      <c r="A27" s="57" t="s">
        <v>371</v>
      </c>
      <c r="B27" s="11"/>
      <c r="C27" s="11">
        <v>68.790000000000006</v>
      </c>
      <c r="D27" s="11"/>
      <c r="E27" s="11"/>
      <c r="F27" s="11"/>
      <c r="G27" s="11"/>
      <c r="H27" s="11"/>
      <c r="I27" s="11"/>
      <c r="J27" s="11"/>
      <c r="K27" s="11"/>
      <c r="L27" s="11"/>
      <c r="M27" s="11"/>
      <c r="N27" s="11"/>
      <c r="O27" s="11"/>
      <c r="P27" s="11"/>
      <c r="Q27" s="11"/>
      <c r="R27" s="11"/>
      <c r="S27" s="11"/>
      <c r="T27" s="11"/>
      <c r="U27" s="11"/>
      <c r="V27" s="11">
        <v>12.65</v>
      </c>
      <c r="W27" s="11"/>
      <c r="X27" s="11"/>
      <c r="Y27" s="11"/>
      <c r="Z27" s="11"/>
      <c r="AA27" s="11"/>
      <c r="AB27" s="11"/>
      <c r="AC27" s="11"/>
      <c r="AD27" s="11"/>
      <c r="AE27" s="11">
        <v>4.07</v>
      </c>
      <c r="AF27" s="26">
        <f t="shared" si="0"/>
        <v>85.510000000000019</v>
      </c>
    </row>
    <row r="28" spans="1:32" x14ac:dyDescent="0.2">
      <c r="A28" s="57" t="s">
        <v>372</v>
      </c>
      <c r="B28" s="11"/>
      <c r="C28" s="11">
        <v>22.61</v>
      </c>
      <c r="D28" s="11"/>
      <c r="E28" s="11"/>
      <c r="F28" s="11"/>
      <c r="G28" s="11">
        <v>1</v>
      </c>
      <c r="H28" s="11"/>
      <c r="I28" s="11"/>
      <c r="J28" s="11"/>
      <c r="K28" s="11"/>
      <c r="L28" s="11"/>
      <c r="M28" s="11"/>
      <c r="N28" s="11"/>
      <c r="O28" s="11"/>
      <c r="P28" s="11"/>
      <c r="Q28" s="11"/>
      <c r="R28" s="11"/>
      <c r="S28" s="11">
        <v>29.5</v>
      </c>
      <c r="T28" s="11">
        <v>1</v>
      </c>
      <c r="U28" s="11"/>
      <c r="V28" s="11">
        <v>134.54</v>
      </c>
      <c r="W28" s="11"/>
      <c r="X28" s="11"/>
      <c r="Y28" s="11">
        <v>29.299999999999997</v>
      </c>
      <c r="Z28" s="11">
        <v>0.25</v>
      </c>
      <c r="AA28" s="11"/>
      <c r="AB28" s="11"/>
      <c r="AC28" s="11"/>
      <c r="AD28" s="11"/>
      <c r="AE28" s="11"/>
      <c r="AF28" s="26">
        <f t="shared" si="0"/>
        <v>218.2</v>
      </c>
    </row>
    <row r="29" spans="1:32" x14ac:dyDescent="0.2">
      <c r="A29" s="57" t="s">
        <v>373</v>
      </c>
      <c r="B29" s="11"/>
      <c r="C29" s="11">
        <v>66.180000000000007</v>
      </c>
      <c r="D29" s="11"/>
      <c r="E29" s="11"/>
      <c r="F29" s="11"/>
      <c r="G29" s="11">
        <v>0.4</v>
      </c>
      <c r="H29" s="11"/>
      <c r="I29" s="11"/>
      <c r="J29" s="11"/>
      <c r="K29" s="11"/>
      <c r="L29" s="11"/>
      <c r="M29" s="11"/>
      <c r="N29" s="11"/>
      <c r="O29" s="11"/>
      <c r="P29" s="11"/>
      <c r="Q29" s="11"/>
      <c r="R29" s="11"/>
      <c r="S29" s="11"/>
      <c r="T29" s="11"/>
      <c r="U29" s="11"/>
      <c r="V29" s="11">
        <v>43.870000000000005</v>
      </c>
      <c r="W29" s="11"/>
      <c r="X29" s="11"/>
      <c r="Y29" s="11"/>
      <c r="Z29" s="11"/>
      <c r="AA29" s="11"/>
      <c r="AB29" s="11"/>
      <c r="AC29" s="11"/>
      <c r="AD29" s="11"/>
      <c r="AE29" s="11">
        <v>2.2600000000000002</v>
      </c>
      <c r="AF29" s="26">
        <f t="shared" si="0"/>
        <v>112.71000000000002</v>
      </c>
    </row>
    <row r="30" spans="1:32" x14ac:dyDescent="0.2">
      <c r="A30" s="57" t="s">
        <v>374</v>
      </c>
      <c r="B30" s="11">
        <v>0.01</v>
      </c>
      <c r="C30" s="11">
        <v>80.11</v>
      </c>
      <c r="D30" s="11">
        <v>0.01</v>
      </c>
      <c r="E30" s="11"/>
      <c r="F30" s="11"/>
      <c r="G30" s="11">
        <v>15</v>
      </c>
      <c r="H30" s="11"/>
      <c r="I30" s="11"/>
      <c r="J30" s="11"/>
      <c r="K30" s="11">
        <v>0.02</v>
      </c>
      <c r="L30" s="11"/>
      <c r="M30" s="11">
        <v>0.02</v>
      </c>
      <c r="N30" s="11"/>
      <c r="O30" s="11"/>
      <c r="P30" s="11"/>
      <c r="Q30" s="11"/>
      <c r="R30" s="11"/>
      <c r="S30" s="11">
        <v>5</v>
      </c>
      <c r="T30" s="11"/>
      <c r="U30" s="11"/>
      <c r="V30" s="11">
        <v>74.070000000000007</v>
      </c>
      <c r="W30" s="11"/>
      <c r="X30" s="11">
        <v>2</v>
      </c>
      <c r="Y30" s="11">
        <v>4.41</v>
      </c>
      <c r="Z30" s="11"/>
      <c r="AA30" s="11"/>
      <c r="AB30" s="11"/>
      <c r="AC30" s="11"/>
      <c r="AD30" s="11"/>
      <c r="AE30" s="11">
        <v>2.5799999999999996</v>
      </c>
      <c r="AF30" s="26">
        <f t="shared" si="0"/>
        <v>183.23000000000002</v>
      </c>
    </row>
    <row r="31" spans="1:32" x14ac:dyDescent="0.2">
      <c r="A31" s="57" t="s">
        <v>375</v>
      </c>
      <c r="B31" s="11"/>
      <c r="C31" s="11">
        <v>157.05999999999997</v>
      </c>
      <c r="D31" s="11">
        <v>1.25</v>
      </c>
      <c r="E31" s="11"/>
      <c r="F31" s="11"/>
      <c r="G31" s="11">
        <v>0.15</v>
      </c>
      <c r="H31" s="11"/>
      <c r="I31" s="11"/>
      <c r="J31" s="11"/>
      <c r="K31" s="11"/>
      <c r="L31" s="11">
        <v>0.2</v>
      </c>
      <c r="M31" s="11">
        <v>0.5</v>
      </c>
      <c r="N31" s="11"/>
      <c r="O31" s="11"/>
      <c r="P31" s="11"/>
      <c r="Q31" s="11"/>
      <c r="R31" s="11"/>
      <c r="S31" s="11">
        <v>0.22</v>
      </c>
      <c r="T31" s="11">
        <v>1.6400000000000001</v>
      </c>
      <c r="U31" s="11"/>
      <c r="V31" s="11">
        <v>122.42999999999999</v>
      </c>
      <c r="W31" s="11">
        <v>2</v>
      </c>
      <c r="X31" s="11">
        <v>3.4</v>
      </c>
      <c r="Y31" s="11">
        <v>8.93</v>
      </c>
      <c r="Z31" s="11"/>
      <c r="AA31" s="11"/>
      <c r="AB31" s="11"/>
      <c r="AC31" s="11"/>
      <c r="AD31" s="11"/>
      <c r="AE31" s="11">
        <v>6.6300000000000008</v>
      </c>
      <c r="AF31" s="26">
        <f t="shared" si="0"/>
        <v>304.40999999999991</v>
      </c>
    </row>
    <row r="32" spans="1:32" x14ac:dyDescent="0.2">
      <c r="A32" s="57" t="s">
        <v>376</v>
      </c>
      <c r="B32" s="11">
        <v>0.14000000000000001</v>
      </c>
      <c r="C32" s="11">
        <v>46.65</v>
      </c>
      <c r="D32" s="11">
        <v>0.04</v>
      </c>
      <c r="E32" s="11"/>
      <c r="F32" s="11"/>
      <c r="G32" s="11">
        <v>7.0000000000000007E-2</v>
      </c>
      <c r="H32" s="11"/>
      <c r="I32" s="11">
        <v>0.04</v>
      </c>
      <c r="J32" s="11">
        <v>0.02</v>
      </c>
      <c r="K32" s="11">
        <v>0</v>
      </c>
      <c r="L32" s="11"/>
      <c r="M32" s="11"/>
      <c r="N32" s="11"/>
      <c r="O32" s="11">
        <v>0.02</v>
      </c>
      <c r="P32" s="11">
        <v>2.0099999999999998</v>
      </c>
      <c r="Q32" s="11"/>
      <c r="R32" s="11"/>
      <c r="S32" s="11">
        <v>9.0000000000000011E-2</v>
      </c>
      <c r="T32" s="11">
        <v>0.09</v>
      </c>
      <c r="U32" s="11">
        <v>0.02</v>
      </c>
      <c r="V32" s="11">
        <v>48.1</v>
      </c>
      <c r="W32" s="11">
        <v>0.02</v>
      </c>
      <c r="X32" s="11"/>
      <c r="Y32" s="11"/>
      <c r="Z32" s="11"/>
      <c r="AA32" s="11"/>
      <c r="AB32" s="11"/>
      <c r="AC32" s="11"/>
      <c r="AD32" s="11">
        <v>0.03</v>
      </c>
      <c r="AE32" s="11">
        <v>19.169999999999998</v>
      </c>
      <c r="AF32" s="26">
        <f t="shared" si="0"/>
        <v>116.51000000000002</v>
      </c>
    </row>
    <row r="33" spans="1:32" x14ac:dyDescent="0.2">
      <c r="A33" s="57" t="s">
        <v>377</v>
      </c>
      <c r="B33" s="11"/>
      <c r="C33" s="11">
        <v>107.47</v>
      </c>
      <c r="D33" s="11"/>
      <c r="E33" s="11"/>
      <c r="F33" s="11"/>
      <c r="G33" s="11">
        <v>1.54</v>
      </c>
      <c r="H33" s="11"/>
      <c r="I33" s="11"/>
      <c r="J33" s="11">
        <v>1.4</v>
      </c>
      <c r="K33" s="11">
        <v>0.3</v>
      </c>
      <c r="L33" s="11"/>
      <c r="M33" s="11"/>
      <c r="N33" s="11"/>
      <c r="O33" s="11"/>
      <c r="P33" s="11"/>
      <c r="Q33" s="11"/>
      <c r="R33" s="11"/>
      <c r="S33" s="11"/>
      <c r="T33" s="11"/>
      <c r="U33" s="11">
        <v>1.6</v>
      </c>
      <c r="V33" s="11">
        <v>85.990000000000009</v>
      </c>
      <c r="W33" s="11"/>
      <c r="X33" s="11"/>
      <c r="Y33" s="11">
        <v>103.15000000000003</v>
      </c>
      <c r="Z33" s="11">
        <v>7.3999999999999995</v>
      </c>
      <c r="AA33" s="11"/>
      <c r="AB33" s="11"/>
      <c r="AC33" s="11"/>
      <c r="AD33" s="11"/>
      <c r="AE33" s="11">
        <v>0.69</v>
      </c>
      <c r="AF33" s="26">
        <f t="shared" si="0"/>
        <v>309.54000000000002</v>
      </c>
    </row>
    <row r="34" spans="1:32" ht="21" customHeight="1" thickBot="1" x14ac:dyDescent="0.25">
      <c r="A34" s="62" t="s">
        <v>239</v>
      </c>
      <c r="B34" s="63">
        <f t="shared" ref="B34:AE34" si="1">SUM(B4:B33)</f>
        <v>3.7199999999999998</v>
      </c>
      <c r="C34" s="63">
        <f t="shared" si="1"/>
        <v>2722.25</v>
      </c>
      <c r="D34" s="63">
        <f t="shared" si="1"/>
        <v>6.06</v>
      </c>
      <c r="E34" s="63">
        <f>SUM(E4:E33)</f>
        <v>0.15000000000000002</v>
      </c>
      <c r="F34" s="63">
        <f t="shared" si="1"/>
        <v>0.11</v>
      </c>
      <c r="G34" s="63">
        <f t="shared" si="1"/>
        <v>49.54</v>
      </c>
      <c r="H34" s="63">
        <f t="shared" si="1"/>
        <v>0.16</v>
      </c>
      <c r="I34" s="63">
        <f t="shared" si="1"/>
        <v>0.08</v>
      </c>
      <c r="J34" s="63">
        <f t="shared" si="1"/>
        <v>5.6400000000000006</v>
      </c>
      <c r="K34" s="63">
        <f t="shared" si="1"/>
        <v>42.36</v>
      </c>
      <c r="L34" s="63">
        <f t="shared" si="1"/>
        <v>0.2</v>
      </c>
      <c r="M34" s="63">
        <f t="shared" si="1"/>
        <v>0.66999999999999993</v>
      </c>
      <c r="N34" s="63">
        <f t="shared" si="1"/>
        <v>0.92</v>
      </c>
      <c r="O34" s="63">
        <f t="shared" si="1"/>
        <v>0.06</v>
      </c>
      <c r="P34" s="63">
        <f t="shared" si="1"/>
        <v>2.0099999999999998</v>
      </c>
      <c r="Q34" s="63">
        <f t="shared" si="1"/>
        <v>0.36</v>
      </c>
      <c r="R34" s="63">
        <f t="shared" si="1"/>
        <v>2.5399999999999996</v>
      </c>
      <c r="S34" s="63">
        <f t="shared" si="1"/>
        <v>118.06</v>
      </c>
      <c r="T34" s="63">
        <f>SUM(T4:T33)</f>
        <v>20.25</v>
      </c>
      <c r="U34" s="63">
        <f>SUM(U4:U33)</f>
        <v>11.43</v>
      </c>
      <c r="V34" s="63">
        <f>SUM(V4:V33)</f>
        <v>2262.42</v>
      </c>
      <c r="W34" s="63">
        <f>SUM(W4:W33)</f>
        <v>18.22</v>
      </c>
      <c r="X34" s="63">
        <f t="shared" si="1"/>
        <v>24.549999999999997</v>
      </c>
      <c r="Y34" s="63">
        <f t="shared" si="1"/>
        <v>177.11000000000004</v>
      </c>
      <c r="Z34" s="63">
        <f t="shared" si="1"/>
        <v>8.73</v>
      </c>
      <c r="AA34" s="63">
        <f t="shared" si="1"/>
        <v>0.09</v>
      </c>
      <c r="AB34" s="63">
        <f t="shared" si="1"/>
        <v>2.2999999999999998</v>
      </c>
      <c r="AC34" s="63">
        <f>SUM(AC4:AC33)</f>
        <v>0.09</v>
      </c>
      <c r="AD34" s="63">
        <f>SUM(AD4:AD33)</f>
        <v>1.27</v>
      </c>
      <c r="AE34" s="63">
        <f t="shared" si="1"/>
        <v>337.5</v>
      </c>
      <c r="AF34" s="64">
        <f>SUM(B34:AE34)</f>
        <v>5818.85</v>
      </c>
    </row>
  </sheetData>
  <mergeCells count="3">
    <mergeCell ref="A2:A3"/>
    <mergeCell ref="B2:AE2"/>
    <mergeCell ref="AF2:AF3"/>
  </mergeCells>
  <printOptions horizontalCentered="1"/>
  <pageMargins left="0" right="0" top="1.1417322834645669" bottom="0.35433070866141736" header="0.31496062992125984" footer="0.31496062992125984"/>
  <pageSetup scale="90" orientation="landscape" r:id="rId1"/>
  <headerFooter>
    <oddHeader>&amp;L&amp;G&amp;C&amp;"Verdana,Negrita"SUPERFICIE COMUNAL DE CEPAJES BLANCOS PARA VINIFICACIÓN (has)
REGION DEL LIBERTADOR BERNARDO O'HIGGINS&amp;RCUADRO N° 34</oddHeader>
    <oddFooter>&amp;R&amp;F</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topLeftCell="G1" zoomScaleNormal="100" workbookViewId="0">
      <pane ySplit="3" topLeftCell="A20" activePane="bottomLeft" state="frozen"/>
      <selection activeCell="W22" sqref="W22"/>
      <selection pane="bottomLeft" activeCell="AQ32" sqref="AQ32"/>
    </sheetView>
  </sheetViews>
  <sheetFormatPr baseColWidth="10" defaultColWidth="11.42578125" defaultRowHeight="12.75" x14ac:dyDescent="0.2"/>
  <cols>
    <col min="1" max="1" width="15.7109375" style="3" bestFit="1" customWidth="1"/>
    <col min="2" max="2" width="6" style="3" bestFit="1" customWidth="1"/>
    <col min="3" max="3" width="6" style="3" customWidth="1"/>
    <col min="4" max="4" width="5" style="3" bestFit="1" customWidth="1"/>
    <col min="5" max="5" width="4.28515625" style="3" bestFit="1" customWidth="1"/>
    <col min="6" max="6" width="6.5703125" style="3" customWidth="1"/>
    <col min="7" max="7" width="8.42578125" style="3" customWidth="1"/>
    <col min="8" max="8" width="6.140625" style="3" customWidth="1"/>
    <col min="9" max="9" width="7.85546875" style="3" bestFit="1" customWidth="1"/>
    <col min="10" max="10" width="5" style="3" bestFit="1" customWidth="1"/>
    <col min="11" max="11" width="5" style="3" customWidth="1"/>
    <col min="12" max="12" width="7" style="3" bestFit="1" customWidth="1"/>
    <col min="13" max="13" width="7" style="3" customWidth="1"/>
    <col min="14" max="14" width="6" style="3" bestFit="1" customWidth="1"/>
    <col min="15" max="15" width="5.7109375" style="3" customWidth="1"/>
    <col min="16" max="16" width="5" style="3" bestFit="1" customWidth="1"/>
    <col min="17" max="17" width="7" style="3" bestFit="1" customWidth="1"/>
    <col min="18" max="18" width="5" style="3" bestFit="1" customWidth="1"/>
    <col min="19" max="19" width="5" style="3" customWidth="1"/>
    <col min="20" max="20" width="6.140625" style="3" customWidth="1"/>
    <col min="21" max="21" width="5" style="3" bestFit="1" customWidth="1"/>
    <col min="22" max="22" width="6.140625" style="3" customWidth="1"/>
    <col min="23" max="23" width="7.140625" style="3" customWidth="1"/>
    <col min="24" max="24" width="5.140625" style="3" bestFit="1" customWidth="1"/>
    <col min="25" max="25" width="7" style="3" bestFit="1" customWidth="1"/>
    <col min="26" max="26" width="5.140625" style="3" customWidth="1"/>
    <col min="27" max="28" width="7.140625" style="3" customWidth="1"/>
    <col min="29" max="29" width="7" style="3" bestFit="1" customWidth="1"/>
    <col min="30" max="30" width="8.140625" style="3" customWidth="1"/>
    <col min="31" max="31" width="5" style="3" bestFit="1" customWidth="1"/>
    <col min="32" max="32" width="6.140625" style="3" customWidth="1"/>
    <col min="33" max="33" width="8.140625" style="3" customWidth="1"/>
    <col min="34" max="34" width="5" style="3" bestFit="1" customWidth="1"/>
    <col min="35" max="35" width="5" style="3" customWidth="1"/>
    <col min="36" max="36" width="6" style="3" bestFit="1" customWidth="1"/>
    <col min="37" max="37" width="10.140625" style="3" bestFit="1" customWidth="1"/>
    <col min="38" max="16384" width="11.42578125" style="3"/>
  </cols>
  <sheetData>
    <row r="1" spans="1:37" ht="13.5" thickBot="1" x14ac:dyDescent="0.25">
      <c r="A1" s="56" t="s">
        <v>384</v>
      </c>
    </row>
    <row r="2" spans="1:37" ht="18" customHeight="1" x14ac:dyDescent="0.2">
      <c r="A2" s="405" t="s">
        <v>234</v>
      </c>
      <c r="B2" s="415" t="s">
        <v>167</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7"/>
      <c r="AK2" s="418" t="s">
        <v>69</v>
      </c>
    </row>
    <row r="3" spans="1:37" ht="102" customHeight="1" x14ac:dyDescent="0.2">
      <c r="A3" s="406"/>
      <c r="B3" s="31" t="s">
        <v>168</v>
      </c>
      <c r="C3" s="31" t="s">
        <v>280</v>
      </c>
      <c r="D3" s="31" t="s">
        <v>171</v>
      </c>
      <c r="E3" s="31" t="s">
        <v>172</v>
      </c>
      <c r="F3" s="31" t="s">
        <v>176</v>
      </c>
      <c r="G3" s="31" t="s">
        <v>177</v>
      </c>
      <c r="H3" s="31" t="s">
        <v>308</v>
      </c>
      <c r="I3" s="31" t="s">
        <v>180</v>
      </c>
      <c r="J3" s="31" t="s">
        <v>183</v>
      </c>
      <c r="K3" s="31" t="s">
        <v>185</v>
      </c>
      <c r="L3" s="31" t="s">
        <v>281</v>
      </c>
      <c r="M3" s="31" t="s">
        <v>385</v>
      </c>
      <c r="N3" s="31" t="s">
        <v>189</v>
      </c>
      <c r="O3" s="31" t="s">
        <v>193</v>
      </c>
      <c r="P3" s="31" t="s">
        <v>195</v>
      </c>
      <c r="Q3" s="31" t="s">
        <v>197</v>
      </c>
      <c r="R3" s="31" t="s">
        <v>198</v>
      </c>
      <c r="S3" s="31" t="s">
        <v>199</v>
      </c>
      <c r="T3" s="31" t="s">
        <v>282</v>
      </c>
      <c r="U3" s="31" t="s">
        <v>201</v>
      </c>
      <c r="V3" s="31" t="s">
        <v>283</v>
      </c>
      <c r="W3" s="31" t="s">
        <v>203</v>
      </c>
      <c r="X3" s="31" t="s">
        <v>204</v>
      </c>
      <c r="Y3" s="31" t="s">
        <v>206</v>
      </c>
      <c r="Z3" s="31" t="s">
        <v>208</v>
      </c>
      <c r="AA3" s="31" t="s">
        <v>209</v>
      </c>
      <c r="AB3" s="31" t="s">
        <v>212</v>
      </c>
      <c r="AC3" s="31" t="s">
        <v>284</v>
      </c>
      <c r="AD3" s="31" t="s">
        <v>214</v>
      </c>
      <c r="AE3" s="31" t="s">
        <v>215</v>
      </c>
      <c r="AF3" s="31" t="s">
        <v>216</v>
      </c>
      <c r="AG3" s="31" t="s">
        <v>285</v>
      </c>
      <c r="AH3" s="31" t="s">
        <v>311</v>
      </c>
      <c r="AI3" s="31" t="s">
        <v>221</v>
      </c>
      <c r="AJ3" s="31" t="s">
        <v>344</v>
      </c>
      <c r="AK3" s="419"/>
    </row>
    <row r="4" spans="1:37" x14ac:dyDescent="0.2">
      <c r="A4" s="57" t="s">
        <v>346</v>
      </c>
      <c r="B4" s="11"/>
      <c r="C4" s="11"/>
      <c r="D4" s="11">
        <v>0.35</v>
      </c>
      <c r="E4" s="11"/>
      <c r="F4" s="11">
        <v>12.58</v>
      </c>
      <c r="G4" s="11">
        <v>649.73</v>
      </c>
      <c r="H4" s="11">
        <v>1.74</v>
      </c>
      <c r="I4" s="11">
        <v>179.26</v>
      </c>
      <c r="J4" s="11"/>
      <c r="K4" s="11"/>
      <c r="L4" s="11">
        <v>12.48</v>
      </c>
      <c r="M4" s="11"/>
      <c r="N4" s="11">
        <v>1.86</v>
      </c>
      <c r="O4" s="11"/>
      <c r="P4" s="11">
        <v>0.25</v>
      </c>
      <c r="Q4" s="11">
        <v>265.93</v>
      </c>
      <c r="R4" s="11"/>
      <c r="S4" s="11"/>
      <c r="T4" s="11">
        <v>1.92</v>
      </c>
      <c r="U4" s="11"/>
      <c r="V4" s="11"/>
      <c r="W4" s="11">
        <v>8.7899999999999991</v>
      </c>
      <c r="X4" s="11">
        <v>6</v>
      </c>
      <c r="Y4" s="11">
        <v>4.57</v>
      </c>
      <c r="Z4" s="11"/>
      <c r="AA4" s="11"/>
      <c r="AB4" s="11"/>
      <c r="AC4" s="11">
        <v>24.24</v>
      </c>
      <c r="AD4" s="11"/>
      <c r="AE4" s="11">
        <v>0.04</v>
      </c>
      <c r="AF4" s="11"/>
      <c r="AG4" s="11">
        <v>192.49</v>
      </c>
      <c r="AH4" s="11"/>
      <c r="AI4" s="11"/>
      <c r="AJ4" s="11"/>
      <c r="AK4" s="26">
        <f t="shared" ref="AK4:AK34" si="0">SUM(B4:AJ4)</f>
        <v>1362.23</v>
      </c>
    </row>
    <row r="5" spans="1:37" x14ac:dyDescent="0.2">
      <c r="A5" s="57" t="s">
        <v>347</v>
      </c>
      <c r="B5" s="11"/>
      <c r="C5" s="11">
        <v>22.92</v>
      </c>
      <c r="D5" s="11"/>
      <c r="E5" s="11"/>
      <c r="F5" s="11">
        <v>0.4</v>
      </c>
      <c r="G5" s="11">
        <v>300.16000000000003</v>
      </c>
      <c r="H5" s="11">
        <v>1.4</v>
      </c>
      <c r="I5" s="11">
        <v>29.36</v>
      </c>
      <c r="J5" s="11"/>
      <c r="K5" s="11"/>
      <c r="L5" s="11">
        <v>5</v>
      </c>
      <c r="M5" s="11"/>
      <c r="N5" s="11">
        <v>0.18</v>
      </c>
      <c r="O5" s="11">
        <v>65</v>
      </c>
      <c r="P5" s="11">
        <v>3.18</v>
      </c>
      <c r="Q5" s="11">
        <v>168.24</v>
      </c>
      <c r="R5" s="11"/>
      <c r="S5" s="11"/>
      <c r="T5" s="11"/>
      <c r="U5" s="11"/>
      <c r="V5" s="11"/>
      <c r="W5" s="11">
        <v>3.82</v>
      </c>
      <c r="X5" s="11"/>
      <c r="Y5" s="11">
        <v>166.55</v>
      </c>
      <c r="Z5" s="11"/>
      <c r="AA5" s="11"/>
      <c r="AB5" s="11">
        <v>0.11</v>
      </c>
      <c r="AC5" s="11">
        <v>37.82</v>
      </c>
      <c r="AD5" s="11"/>
      <c r="AE5" s="11">
        <v>0.03</v>
      </c>
      <c r="AF5" s="11"/>
      <c r="AG5" s="11">
        <v>529.02</v>
      </c>
      <c r="AH5" s="11"/>
      <c r="AI5" s="11"/>
      <c r="AJ5" s="11"/>
      <c r="AK5" s="26">
        <f t="shared" si="0"/>
        <v>1333.19</v>
      </c>
    </row>
    <row r="6" spans="1:37" x14ac:dyDescent="0.2">
      <c r="A6" s="57" t="s">
        <v>348</v>
      </c>
      <c r="B6" s="11"/>
      <c r="C6" s="11">
        <v>5.13</v>
      </c>
      <c r="D6" s="11"/>
      <c r="E6" s="11"/>
      <c r="F6" s="11">
        <v>4.5999999999999996</v>
      </c>
      <c r="G6" s="11">
        <v>191.02</v>
      </c>
      <c r="H6" s="11"/>
      <c r="I6" s="11"/>
      <c r="J6" s="11"/>
      <c r="K6" s="11"/>
      <c r="L6" s="11">
        <v>14.3</v>
      </c>
      <c r="M6" s="11"/>
      <c r="N6" s="11">
        <v>0.4</v>
      </c>
      <c r="O6" s="11"/>
      <c r="P6" s="11"/>
      <c r="Q6" s="11">
        <v>73.099999999999994</v>
      </c>
      <c r="R6" s="11"/>
      <c r="S6" s="11"/>
      <c r="T6" s="11">
        <v>0.4</v>
      </c>
      <c r="U6" s="11"/>
      <c r="V6" s="11"/>
      <c r="W6" s="11">
        <v>4.18</v>
      </c>
      <c r="X6" s="11"/>
      <c r="Y6" s="11"/>
      <c r="Z6" s="11"/>
      <c r="AA6" s="11"/>
      <c r="AB6" s="11">
        <v>3.68</v>
      </c>
      <c r="AC6" s="11">
        <v>19.3</v>
      </c>
      <c r="AD6" s="11">
        <v>0.3</v>
      </c>
      <c r="AE6" s="11">
        <v>3.37</v>
      </c>
      <c r="AF6" s="11"/>
      <c r="AG6" s="11">
        <v>40.369999999999997</v>
      </c>
      <c r="AH6" s="11"/>
      <c r="AI6" s="11"/>
      <c r="AJ6" s="11"/>
      <c r="AK6" s="26">
        <f t="shared" si="0"/>
        <v>360.15000000000003</v>
      </c>
    </row>
    <row r="7" spans="1:37" x14ac:dyDescent="0.2">
      <c r="A7" s="57" t="s">
        <v>349</v>
      </c>
      <c r="B7" s="11"/>
      <c r="C7" s="11"/>
      <c r="D7" s="11"/>
      <c r="E7" s="11"/>
      <c r="F7" s="11"/>
      <c r="G7" s="11">
        <v>37.31</v>
      </c>
      <c r="H7" s="11"/>
      <c r="I7" s="11">
        <v>9.5</v>
      </c>
      <c r="J7" s="11"/>
      <c r="K7" s="11"/>
      <c r="L7" s="11"/>
      <c r="M7" s="11"/>
      <c r="N7" s="11"/>
      <c r="O7" s="11"/>
      <c r="P7" s="11"/>
      <c r="Q7" s="11">
        <v>23</v>
      </c>
      <c r="R7" s="11"/>
      <c r="S7" s="11"/>
      <c r="T7" s="11"/>
      <c r="U7" s="11"/>
      <c r="V7" s="11"/>
      <c r="W7" s="11"/>
      <c r="X7" s="11"/>
      <c r="Y7" s="11">
        <v>9</v>
      </c>
      <c r="Z7" s="11"/>
      <c r="AA7" s="11"/>
      <c r="AB7" s="11"/>
      <c r="AC7" s="11">
        <v>9.74</v>
      </c>
      <c r="AD7" s="11"/>
      <c r="AE7" s="11"/>
      <c r="AF7" s="11"/>
      <c r="AG7" s="11">
        <v>11.88</v>
      </c>
      <c r="AH7" s="11"/>
      <c r="AI7" s="11"/>
      <c r="AJ7" s="11"/>
      <c r="AK7" s="26">
        <f t="shared" si="0"/>
        <v>100.42999999999999</v>
      </c>
    </row>
    <row r="8" spans="1:37" x14ac:dyDescent="0.2">
      <c r="A8" s="57" t="s">
        <v>350</v>
      </c>
      <c r="B8" s="11"/>
      <c r="C8" s="11"/>
      <c r="D8" s="11"/>
      <c r="E8" s="11"/>
      <c r="F8" s="11"/>
      <c r="G8" s="11">
        <v>22</v>
      </c>
      <c r="H8" s="11"/>
      <c r="I8" s="11">
        <v>9</v>
      </c>
      <c r="J8" s="11"/>
      <c r="K8" s="11"/>
      <c r="L8" s="11">
        <v>9.6999999999999993</v>
      </c>
      <c r="M8" s="11"/>
      <c r="N8" s="11"/>
      <c r="O8" s="11"/>
      <c r="P8" s="11"/>
      <c r="Q8" s="11"/>
      <c r="R8" s="11"/>
      <c r="S8" s="11"/>
      <c r="T8" s="11"/>
      <c r="U8" s="11"/>
      <c r="V8" s="11"/>
      <c r="W8" s="11"/>
      <c r="X8" s="11"/>
      <c r="Y8" s="11"/>
      <c r="Z8" s="11"/>
      <c r="AA8" s="11"/>
      <c r="AB8" s="11"/>
      <c r="AC8" s="11"/>
      <c r="AD8" s="11"/>
      <c r="AE8" s="11"/>
      <c r="AF8" s="11"/>
      <c r="AG8" s="11"/>
      <c r="AH8" s="11"/>
      <c r="AI8" s="11"/>
      <c r="AJ8" s="11"/>
      <c r="AK8" s="26">
        <f t="shared" si="0"/>
        <v>40.700000000000003</v>
      </c>
    </row>
    <row r="9" spans="1:37" x14ac:dyDescent="0.2">
      <c r="A9" s="57" t="s">
        <v>351</v>
      </c>
      <c r="B9" s="11"/>
      <c r="C9" s="11"/>
      <c r="D9" s="11"/>
      <c r="E9" s="11"/>
      <c r="F9" s="11"/>
      <c r="G9" s="11">
        <v>85.59</v>
      </c>
      <c r="H9" s="11"/>
      <c r="I9" s="11">
        <v>6.04</v>
      </c>
      <c r="J9" s="11"/>
      <c r="K9" s="11"/>
      <c r="L9" s="11">
        <v>1.2</v>
      </c>
      <c r="M9" s="11"/>
      <c r="N9" s="11">
        <v>2.5</v>
      </c>
      <c r="O9" s="11"/>
      <c r="P9" s="11"/>
      <c r="Q9" s="11">
        <v>23.1</v>
      </c>
      <c r="R9" s="11"/>
      <c r="S9" s="11"/>
      <c r="T9" s="11"/>
      <c r="U9" s="11"/>
      <c r="V9" s="11"/>
      <c r="W9" s="11"/>
      <c r="X9" s="11"/>
      <c r="Y9" s="11"/>
      <c r="Z9" s="11"/>
      <c r="AA9" s="11"/>
      <c r="AB9" s="11"/>
      <c r="AC9" s="11">
        <v>3.9</v>
      </c>
      <c r="AD9" s="11"/>
      <c r="AE9" s="11">
        <v>3.1</v>
      </c>
      <c r="AF9" s="11"/>
      <c r="AG9" s="11">
        <v>100.67</v>
      </c>
      <c r="AH9" s="11"/>
      <c r="AI9" s="11"/>
      <c r="AJ9" s="11"/>
      <c r="AK9" s="26">
        <f t="shared" si="0"/>
        <v>226.10000000000002</v>
      </c>
    </row>
    <row r="10" spans="1:37" x14ac:dyDescent="0.2">
      <c r="A10" s="57" t="s">
        <v>352</v>
      </c>
      <c r="B10" s="11"/>
      <c r="C10" s="11"/>
      <c r="D10" s="11"/>
      <c r="E10" s="11"/>
      <c r="F10" s="11">
        <v>1.41</v>
      </c>
      <c r="G10" s="11">
        <v>31.48</v>
      </c>
      <c r="H10" s="11"/>
      <c r="I10" s="11">
        <v>30.34</v>
      </c>
      <c r="J10" s="11"/>
      <c r="K10" s="11"/>
      <c r="L10" s="11"/>
      <c r="M10" s="11"/>
      <c r="N10" s="11"/>
      <c r="O10" s="11"/>
      <c r="P10" s="11"/>
      <c r="Q10" s="11"/>
      <c r="R10" s="11"/>
      <c r="S10" s="11"/>
      <c r="T10" s="11"/>
      <c r="U10" s="11"/>
      <c r="V10" s="11">
        <v>1</v>
      </c>
      <c r="W10" s="11">
        <v>3.01</v>
      </c>
      <c r="X10" s="11"/>
      <c r="Y10" s="11"/>
      <c r="Z10" s="11"/>
      <c r="AA10" s="11"/>
      <c r="AB10" s="11"/>
      <c r="AC10" s="11">
        <v>10.3</v>
      </c>
      <c r="AD10" s="11"/>
      <c r="AE10" s="11"/>
      <c r="AF10" s="11"/>
      <c r="AG10" s="11"/>
      <c r="AH10" s="11"/>
      <c r="AI10" s="11"/>
      <c r="AJ10" s="11"/>
      <c r="AK10" s="26">
        <f t="shared" si="0"/>
        <v>77.540000000000006</v>
      </c>
    </row>
    <row r="11" spans="1:37" x14ac:dyDescent="0.2">
      <c r="A11" s="57" t="s">
        <v>353</v>
      </c>
      <c r="B11" s="11"/>
      <c r="C11" s="11"/>
      <c r="D11" s="11"/>
      <c r="E11" s="11"/>
      <c r="F11" s="11">
        <v>45.1</v>
      </c>
      <c r="G11" s="11">
        <v>448.53</v>
      </c>
      <c r="H11" s="11">
        <v>1.67</v>
      </c>
      <c r="I11" s="11">
        <v>336.12</v>
      </c>
      <c r="J11" s="11"/>
      <c r="K11" s="11"/>
      <c r="L11" s="11">
        <v>38.53</v>
      </c>
      <c r="M11" s="11"/>
      <c r="N11" s="11">
        <v>0.6</v>
      </c>
      <c r="O11" s="11"/>
      <c r="P11" s="11"/>
      <c r="Q11" s="11">
        <v>106.21</v>
      </c>
      <c r="R11" s="11"/>
      <c r="S11" s="11"/>
      <c r="T11" s="11"/>
      <c r="U11" s="11"/>
      <c r="V11" s="11"/>
      <c r="W11" s="11">
        <v>28.61</v>
      </c>
      <c r="X11" s="11">
        <v>0.65</v>
      </c>
      <c r="Y11" s="11">
        <v>0.08</v>
      </c>
      <c r="Z11" s="11"/>
      <c r="AA11" s="11"/>
      <c r="AB11" s="11">
        <v>15.8</v>
      </c>
      <c r="AC11" s="11">
        <v>102.16</v>
      </c>
      <c r="AD11" s="11"/>
      <c r="AE11" s="11"/>
      <c r="AF11" s="11"/>
      <c r="AG11" s="11">
        <v>104.51</v>
      </c>
      <c r="AH11" s="11"/>
      <c r="AI11" s="11"/>
      <c r="AJ11" s="11"/>
      <c r="AK11" s="26">
        <f t="shared" si="0"/>
        <v>1228.5700000000002</v>
      </c>
    </row>
    <row r="12" spans="1:37" x14ac:dyDescent="0.2">
      <c r="A12" s="57" t="s">
        <v>354</v>
      </c>
      <c r="B12" s="11"/>
      <c r="C12" s="11"/>
      <c r="D12" s="11"/>
      <c r="E12" s="11"/>
      <c r="F12" s="11">
        <v>4.6399999999999997</v>
      </c>
      <c r="G12" s="11">
        <v>25.23</v>
      </c>
      <c r="H12" s="11"/>
      <c r="I12" s="11"/>
      <c r="J12" s="11"/>
      <c r="K12" s="11"/>
      <c r="L12" s="11">
        <v>4.1399999999999997</v>
      </c>
      <c r="M12" s="11"/>
      <c r="N12" s="11">
        <v>2.16</v>
      </c>
      <c r="O12" s="11"/>
      <c r="P12" s="11"/>
      <c r="Q12" s="11">
        <v>24.23</v>
      </c>
      <c r="R12" s="11"/>
      <c r="S12" s="11"/>
      <c r="T12" s="11">
        <v>0.28000000000000003</v>
      </c>
      <c r="U12" s="11"/>
      <c r="V12" s="11"/>
      <c r="W12" s="11"/>
      <c r="X12" s="11"/>
      <c r="Y12" s="11">
        <v>74.48</v>
      </c>
      <c r="Z12" s="11"/>
      <c r="AA12" s="11"/>
      <c r="AB12" s="11"/>
      <c r="AC12" s="11">
        <v>30.17</v>
      </c>
      <c r="AD12" s="11"/>
      <c r="AE12" s="11">
        <v>0.3</v>
      </c>
      <c r="AF12" s="11"/>
      <c r="AG12" s="11">
        <v>2.92</v>
      </c>
      <c r="AH12" s="11"/>
      <c r="AI12" s="11"/>
      <c r="AJ12" s="11"/>
      <c r="AK12" s="26">
        <f t="shared" si="0"/>
        <v>168.55000000000004</v>
      </c>
    </row>
    <row r="13" spans="1:37" x14ac:dyDescent="0.2">
      <c r="A13" s="57" t="s">
        <v>355</v>
      </c>
      <c r="B13" s="11"/>
      <c r="C13" s="11">
        <v>18.09</v>
      </c>
      <c r="D13" s="11"/>
      <c r="E13" s="11"/>
      <c r="F13" s="11">
        <v>73.89</v>
      </c>
      <c r="G13" s="11">
        <v>846.19</v>
      </c>
      <c r="H13" s="11">
        <v>4.33</v>
      </c>
      <c r="I13" s="11">
        <v>275.23</v>
      </c>
      <c r="J13" s="11"/>
      <c r="K13" s="11"/>
      <c r="L13" s="11">
        <v>57.42</v>
      </c>
      <c r="M13" s="11"/>
      <c r="N13" s="11">
        <v>1</v>
      </c>
      <c r="O13" s="11">
        <v>2.4900000000000002</v>
      </c>
      <c r="P13" s="11"/>
      <c r="Q13" s="11">
        <v>168.47</v>
      </c>
      <c r="R13" s="11"/>
      <c r="S13" s="11"/>
      <c r="T13" s="11">
        <v>0.5</v>
      </c>
      <c r="U13" s="11"/>
      <c r="V13" s="11">
        <v>92.14</v>
      </c>
      <c r="W13" s="11">
        <v>38.909999999999997</v>
      </c>
      <c r="X13" s="11"/>
      <c r="Y13" s="11">
        <v>20.96</v>
      </c>
      <c r="Z13" s="11"/>
      <c r="AA13" s="11"/>
      <c r="AB13" s="11"/>
      <c r="AC13" s="11">
        <v>146.01</v>
      </c>
      <c r="AD13" s="11"/>
      <c r="AE13" s="11">
        <v>0.5</v>
      </c>
      <c r="AF13" s="11"/>
      <c r="AG13" s="11">
        <v>327.96</v>
      </c>
      <c r="AH13" s="11">
        <v>0.5</v>
      </c>
      <c r="AI13" s="11"/>
      <c r="AJ13" s="11"/>
      <c r="AK13" s="26">
        <f t="shared" si="0"/>
        <v>2074.59</v>
      </c>
    </row>
    <row r="14" spans="1:37" x14ac:dyDescent="0.2">
      <c r="A14" s="57" t="s">
        <v>356</v>
      </c>
      <c r="B14" s="11"/>
      <c r="C14" s="11"/>
      <c r="D14" s="11"/>
      <c r="E14" s="11"/>
      <c r="F14" s="11"/>
      <c r="G14" s="11">
        <v>51.9</v>
      </c>
      <c r="H14" s="11"/>
      <c r="I14" s="11"/>
      <c r="J14" s="11"/>
      <c r="K14" s="11"/>
      <c r="L14" s="11"/>
      <c r="M14" s="11"/>
      <c r="N14" s="11"/>
      <c r="O14" s="11"/>
      <c r="P14" s="11"/>
      <c r="Q14" s="11">
        <v>11.96</v>
      </c>
      <c r="R14" s="11"/>
      <c r="S14" s="11"/>
      <c r="T14" s="11"/>
      <c r="U14" s="11"/>
      <c r="V14" s="11"/>
      <c r="W14" s="11"/>
      <c r="X14" s="11"/>
      <c r="Y14" s="11">
        <v>10.36</v>
      </c>
      <c r="Z14" s="11"/>
      <c r="AA14" s="11"/>
      <c r="AB14" s="11"/>
      <c r="AC14" s="11">
        <v>3.38</v>
      </c>
      <c r="AD14" s="11"/>
      <c r="AE14" s="11"/>
      <c r="AF14" s="11"/>
      <c r="AG14" s="11">
        <v>1.5</v>
      </c>
      <c r="AH14" s="11"/>
      <c r="AI14" s="11"/>
      <c r="AJ14" s="11"/>
      <c r="AK14" s="26">
        <f t="shared" si="0"/>
        <v>79.099999999999994</v>
      </c>
    </row>
    <row r="15" spans="1:37" x14ac:dyDescent="0.2">
      <c r="A15" s="57" t="s">
        <v>357</v>
      </c>
      <c r="B15" s="11"/>
      <c r="C15" s="11">
        <v>0.13</v>
      </c>
      <c r="D15" s="11"/>
      <c r="E15" s="11"/>
      <c r="F15" s="11">
        <v>2.59</v>
      </c>
      <c r="G15" s="11">
        <v>77.069999999999993</v>
      </c>
      <c r="H15" s="11"/>
      <c r="I15" s="11">
        <v>31.63</v>
      </c>
      <c r="J15" s="11"/>
      <c r="K15" s="11"/>
      <c r="L15" s="11">
        <v>4.4000000000000004</v>
      </c>
      <c r="M15" s="11"/>
      <c r="N15" s="11"/>
      <c r="O15" s="11"/>
      <c r="P15" s="11"/>
      <c r="Q15" s="11">
        <v>6.7</v>
      </c>
      <c r="R15" s="11"/>
      <c r="S15" s="11"/>
      <c r="T15" s="11"/>
      <c r="U15" s="11"/>
      <c r="V15" s="11"/>
      <c r="W15" s="11">
        <v>4.4400000000000004</v>
      </c>
      <c r="X15" s="11">
        <v>2.67</v>
      </c>
      <c r="Y15" s="11">
        <v>0.1</v>
      </c>
      <c r="Z15" s="11"/>
      <c r="AA15" s="11"/>
      <c r="AB15" s="11">
        <v>0.23</v>
      </c>
      <c r="AC15" s="11">
        <v>21.62</v>
      </c>
      <c r="AD15" s="11"/>
      <c r="AE15" s="11"/>
      <c r="AF15" s="11"/>
      <c r="AG15" s="11">
        <v>20.54</v>
      </c>
      <c r="AH15" s="11"/>
      <c r="AI15" s="11"/>
      <c r="AJ15" s="11">
        <v>0.1</v>
      </c>
      <c r="AK15" s="26">
        <f t="shared" si="0"/>
        <v>172.21999999999997</v>
      </c>
    </row>
    <row r="16" spans="1:37" x14ac:dyDescent="0.2">
      <c r="A16" s="57" t="s">
        <v>358</v>
      </c>
      <c r="B16" s="11">
        <v>1.2</v>
      </c>
      <c r="C16" s="11"/>
      <c r="D16" s="11"/>
      <c r="E16" s="11">
        <v>0.12</v>
      </c>
      <c r="F16" s="11">
        <v>70.66</v>
      </c>
      <c r="G16" s="11">
        <v>2015.2</v>
      </c>
      <c r="H16" s="11">
        <v>1.7</v>
      </c>
      <c r="I16" s="11">
        <v>579.16999999999996</v>
      </c>
      <c r="J16" s="11">
        <v>1.2</v>
      </c>
      <c r="K16" s="11"/>
      <c r="L16" s="11">
        <v>222.89</v>
      </c>
      <c r="M16" s="11"/>
      <c r="N16" s="11">
        <v>2.71</v>
      </c>
      <c r="O16" s="11">
        <v>4.0999999999999996</v>
      </c>
      <c r="P16" s="11">
        <v>10.92</v>
      </c>
      <c r="Q16" s="11">
        <v>649.73</v>
      </c>
      <c r="R16" s="11">
        <v>0.85</v>
      </c>
      <c r="S16" s="11"/>
      <c r="T16" s="11">
        <v>1.84</v>
      </c>
      <c r="U16" s="11">
        <v>1.37</v>
      </c>
      <c r="V16" s="11">
        <v>1.2</v>
      </c>
      <c r="W16" s="11">
        <v>40.130000000000003</v>
      </c>
      <c r="X16" s="11"/>
      <c r="Y16" s="11">
        <v>31.1</v>
      </c>
      <c r="Z16" s="11">
        <v>0.38</v>
      </c>
      <c r="AA16" s="11"/>
      <c r="AB16" s="11">
        <v>18.579999999999998</v>
      </c>
      <c r="AC16" s="11">
        <v>438.81</v>
      </c>
      <c r="AD16" s="11"/>
      <c r="AE16" s="11">
        <v>8.2899999999999991</v>
      </c>
      <c r="AF16" s="11">
        <v>0.65</v>
      </c>
      <c r="AG16" s="11">
        <v>90.6</v>
      </c>
      <c r="AH16" s="11"/>
      <c r="AI16" s="11"/>
      <c r="AJ16" s="11">
        <v>27.4</v>
      </c>
      <c r="AK16" s="26">
        <f t="shared" si="0"/>
        <v>4220.7999999999993</v>
      </c>
    </row>
    <row r="17" spans="1:37" x14ac:dyDescent="0.2">
      <c r="A17" s="57" t="s">
        <v>359</v>
      </c>
      <c r="B17" s="11"/>
      <c r="C17" s="11"/>
      <c r="D17" s="11"/>
      <c r="E17" s="11"/>
      <c r="F17" s="11"/>
      <c r="G17" s="11">
        <v>127.56</v>
      </c>
      <c r="H17" s="11"/>
      <c r="I17" s="11">
        <v>46.61</v>
      </c>
      <c r="J17" s="11"/>
      <c r="K17" s="11"/>
      <c r="L17" s="11"/>
      <c r="M17" s="11"/>
      <c r="N17" s="11"/>
      <c r="O17" s="11"/>
      <c r="P17" s="11"/>
      <c r="Q17" s="11">
        <v>45.82</v>
      </c>
      <c r="R17" s="11"/>
      <c r="S17" s="11"/>
      <c r="T17" s="11"/>
      <c r="U17" s="11"/>
      <c r="V17" s="11"/>
      <c r="W17" s="11"/>
      <c r="X17" s="11"/>
      <c r="Y17" s="11">
        <v>8.1</v>
      </c>
      <c r="Z17" s="11"/>
      <c r="AA17" s="11"/>
      <c r="AB17" s="11"/>
      <c r="AC17" s="11">
        <v>38.130000000000003</v>
      </c>
      <c r="AD17" s="11"/>
      <c r="AE17" s="11"/>
      <c r="AF17" s="11"/>
      <c r="AG17" s="11">
        <v>24.17</v>
      </c>
      <c r="AH17" s="11"/>
      <c r="AI17" s="11"/>
      <c r="AJ17" s="11"/>
      <c r="AK17" s="26">
        <f t="shared" si="0"/>
        <v>290.39000000000004</v>
      </c>
    </row>
    <row r="18" spans="1:37" x14ac:dyDescent="0.2">
      <c r="A18" s="57" t="s">
        <v>360</v>
      </c>
      <c r="B18" s="11"/>
      <c r="C18" s="11">
        <v>4.0999999999999996</v>
      </c>
      <c r="D18" s="11"/>
      <c r="E18" s="11"/>
      <c r="F18" s="11">
        <v>16.14</v>
      </c>
      <c r="G18" s="11">
        <v>895.17</v>
      </c>
      <c r="H18" s="11">
        <v>0.23</v>
      </c>
      <c r="I18" s="11">
        <v>354.01</v>
      </c>
      <c r="J18" s="11"/>
      <c r="K18" s="11"/>
      <c r="L18" s="11">
        <v>82.49</v>
      </c>
      <c r="M18" s="11"/>
      <c r="N18" s="11">
        <v>5.37</v>
      </c>
      <c r="O18" s="11">
        <v>0.8</v>
      </c>
      <c r="P18" s="11"/>
      <c r="Q18" s="11">
        <v>249.78</v>
      </c>
      <c r="R18" s="11"/>
      <c r="S18" s="11"/>
      <c r="T18" s="11">
        <v>6.68</v>
      </c>
      <c r="U18" s="11"/>
      <c r="V18" s="11"/>
      <c r="W18" s="11">
        <v>16.22</v>
      </c>
      <c r="X18" s="11">
        <v>7.58</v>
      </c>
      <c r="Y18" s="11">
        <v>0.02</v>
      </c>
      <c r="Z18" s="11"/>
      <c r="AA18" s="11"/>
      <c r="AB18" s="11"/>
      <c r="AC18" s="11">
        <v>154.08000000000001</v>
      </c>
      <c r="AD18" s="11"/>
      <c r="AE18" s="11">
        <v>1.43</v>
      </c>
      <c r="AF18" s="11"/>
      <c r="AG18" s="11">
        <v>260.17</v>
      </c>
      <c r="AH18" s="11"/>
      <c r="AI18" s="11"/>
      <c r="AJ18" s="11"/>
      <c r="AK18" s="26">
        <f t="shared" si="0"/>
        <v>2054.27</v>
      </c>
    </row>
    <row r="19" spans="1:37" x14ac:dyDescent="0.2">
      <c r="A19" s="57" t="s">
        <v>361</v>
      </c>
      <c r="B19" s="11"/>
      <c r="C19" s="11"/>
      <c r="D19" s="11"/>
      <c r="E19" s="11"/>
      <c r="F19" s="11"/>
      <c r="G19" s="11"/>
      <c r="H19" s="11"/>
      <c r="I19" s="11"/>
      <c r="J19" s="11"/>
      <c r="K19" s="11"/>
      <c r="L19" s="11"/>
      <c r="M19" s="11"/>
      <c r="N19" s="11"/>
      <c r="O19" s="11"/>
      <c r="P19" s="11"/>
      <c r="Q19" s="11"/>
      <c r="R19" s="11"/>
      <c r="S19" s="11"/>
      <c r="T19" s="11"/>
      <c r="U19" s="11"/>
      <c r="V19" s="11">
        <v>0.2</v>
      </c>
      <c r="W19" s="11"/>
      <c r="X19" s="11"/>
      <c r="Y19" s="11"/>
      <c r="Z19" s="11"/>
      <c r="AA19" s="11"/>
      <c r="AB19" s="11"/>
      <c r="AC19" s="11"/>
      <c r="AD19" s="11"/>
      <c r="AE19" s="11"/>
      <c r="AF19" s="11"/>
      <c r="AG19" s="11"/>
      <c r="AH19" s="11"/>
      <c r="AI19" s="11"/>
      <c r="AJ19" s="11"/>
      <c r="AK19" s="26">
        <f t="shared" si="0"/>
        <v>0.2</v>
      </c>
    </row>
    <row r="20" spans="1:37" x14ac:dyDescent="0.2">
      <c r="A20" s="57" t="s">
        <v>362</v>
      </c>
      <c r="B20" s="11"/>
      <c r="C20" s="11"/>
      <c r="D20" s="11"/>
      <c r="E20" s="11"/>
      <c r="F20" s="11"/>
      <c r="G20" s="11">
        <v>42.19</v>
      </c>
      <c r="H20" s="11"/>
      <c r="I20" s="11"/>
      <c r="J20" s="11"/>
      <c r="K20" s="11"/>
      <c r="L20" s="11"/>
      <c r="M20" s="11"/>
      <c r="N20" s="11"/>
      <c r="O20" s="11"/>
      <c r="P20" s="11"/>
      <c r="Q20" s="11">
        <v>2</v>
      </c>
      <c r="R20" s="11"/>
      <c r="S20" s="11"/>
      <c r="T20" s="11"/>
      <c r="U20" s="11"/>
      <c r="V20" s="11"/>
      <c r="W20" s="11"/>
      <c r="X20" s="11"/>
      <c r="Y20" s="11"/>
      <c r="Z20" s="11"/>
      <c r="AA20" s="11"/>
      <c r="AB20" s="11"/>
      <c r="AC20" s="11"/>
      <c r="AD20" s="11"/>
      <c r="AE20" s="11"/>
      <c r="AF20" s="11"/>
      <c r="AG20" s="11">
        <v>18.66</v>
      </c>
      <c r="AH20" s="11"/>
      <c r="AI20" s="11"/>
      <c r="AJ20" s="11"/>
      <c r="AK20" s="26">
        <f t="shared" si="0"/>
        <v>62.849999999999994</v>
      </c>
    </row>
    <row r="21" spans="1:37" x14ac:dyDescent="0.2">
      <c r="A21" s="57" t="s">
        <v>363</v>
      </c>
      <c r="B21" s="11"/>
      <c r="C21" s="11">
        <v>18.29</v>
      </c>
      <c r="D21" s="11"/>
      <c r="E21" s="11"/>
      <c r="F21" s="11">
        <v>78.03</v>
      </c>
      <c r="G21" s="11">
        <v>1660.95</v>
      </c>
      <c r="H21" s="11">
        <v>2.02</v>
      </c>
      <c r="I21" s="11">
        <v>584.83000000000004</v>
      </c>
      <c r="J21" s="11"/>
      <c r="K21" s="11"/>
      <c r="L21" s="11">
        <v>97.72</v>
      </c>
      <c r="M21" s="11"/>
      <c r="N21" s="11">
        <v>5.45</v>
      </c>
      <c r="O21" s="11"/>
      <c r="P21" s="11"/>
      <c r="Q21" s="11">
        <v>313.79000000000002</v>
      </c>
      <c r="R21" s="11"/>
      <c r="S21" s="11"/>
      <c r="T21" s="11">
        <v>0.02</v>
      </c>
      <c r="U21" s="11"/>
      <c r="V21" s="11">
        <v>3.59</v>
      </c>
      <c r="W21" s="11">
        <v>59.45</v>
      </c>
      <c r="X21" s="11">
        <v>10.87</v>
      </c>
      <c r="Y21" s="11">
        <v>0.5</v>
      </c>
      <c r="Z21" s="11"/>
      <c r="AA21" s="11"/>
      <c r="AB21" s="11">
        <v>2.5</v>
      </c>
      <c r="AC21" s="11">
        <v>213.05</v>
      </c>
      <c r="AD21" s="11"/>
      <c r="AE21" s="11">
        <v>0.15</v>
      </c>
      <c r="AF21" s="11"/>
      <c r="AG21" s="11">
        <v>253.97</v>
      </c>
      <c r="AH21" s="11"/>
      <c r="AI21" s="11"/>
      <c r="AJ21" s="11">
        <v>6.64</v>
      </c>
      <c r="AK21" s="26">
        <f t="shared" si="0"/>
        <v>3311.8199999999993</v>
      </c>
    </row>
    <row r="22" spans="1:37" x14ac:dyDescent="0.2">
      <c r="A22" s="57" t="s">
        <v>364</v>
      </c>
      <c r="B22" s="11"/>
      <c r="C22" s="11"/>
      <c r="D22" s="11"/>
      <c r="E22" s="11">
        <v>0.03</v>
      </c>
      <c r="F22" s="11"/>
      <c r="G22" s="11">
        <v>22</v>
      </c>
      <c r="H22" s="11"/>
      <c r="I22" s="11"/>
      <c r="J22" s="11"/>
      <c r="K22" s="11">
        <v>0.09</v>
      </c>
      <c r="L22" s="11"/>
      <c r="M22" s="11"/>
      <c r="N22" s="11">
        <v>0.09</v>
      </c>
      <c r="O22" s="11">
        <v>1.8</v>
      </c>
      <c r="P22" s="11"/>
      <c r="Q22" s="11"/>
      <c r="R22" s="11"/>
      <c r="S22" s="11">
        <v>0.1</v>
      </c>
      <c r="T22" s="11"/>
      <c r="U22" s="11"/>
      <c r="V22" s="11">
        <v>5.7</v>
      </c>
      <c r="W22" s="11"/>
      <c r="X22" s="11"/>
      <c r="Y22" s="11">
        <v>27.09</v>
      </c>
      <c r="Z22" s="11"/>
      <c r="AA22" s="11"/>
      <c r="AB22" s="11"/>
      <c r="AC22" s="11">
        <v>10.24</v>
      </c>
      <c r="AD22" s="11"/>
      <c r="AE22" s="11"/>
      <c r="AF22" s="11">
        <v>0.06</v>
      </c>
      <c r="AG22" s="11"/>
      <c r="AH22" s="11"/>
      <c r="AI22" s="11"/>
      <c r="AJ22" s="11"/>
      <c r="AK22" s="26">
        <f t="shared" si="0"/>
        <v>67.2</v>
      </c>
    </row>
    <row r="23" spans="1:37" x14ac:dyDescent="0.2">
      <c r="A23" s="57" t="s">
        <v>365</v>
      </c>
      <c r="B23" s="11"/>
      <c r="C23" s="11">
        <v>20.21</v>
      </c>
      <c r="D23" s="11">
        <v>1.5</v>
      </c>
      <c r="E23" s="11"/>
      <c r="F23" s="11">
        <v>83.24</v>
      </c>
      <c r="G23" s="11">
        <v>2509.41</v>
      </c>
      <c r="H23" s="11">
        <v>15.84</v>
      </c>
      <c r="I23" s="11">
        <v>531.65</v>
      </c>
      <c r="J23" s="11">
        <v>0.5</v>
      </c>
      <c r="K23" s="11"/>
      <c r="L23" s="11">
        <v>96.17</v>
      </c>
      <c r="M23" s="11"/>
      <c r="N23" s="11">
        <v>14.1</v>
      </c>
      <c r="O23" s="11">
        <v>48.21</v>
      </c>
      <c r="P23" s="11">
        <v>8.56</v>
      </c>
      <c r="Q23" s="11">
        <v>308.18</v>
      </c>
      <c r="R23" s="11"/>
      <c r="S23" s="11"/>
      <c r="T23" s="11">
        <v>7.1</v>
      </c>
      <c r="U23" s="11"/>
      <c r="V23" s="11"/>
      <c r="W23" s="11">
        <v>62.96</v>
      </c>
      <c r="X23" s="11">
        <v>5.0999999999999996</v>
      </c>
      <c r="Y23" s="11"/>
      <c r="Z23" s="11"/>
      <c r="AA23" s="11"/>
      <c r="AB23" s="11">
        <v>6.89</v>
      </c>
      <c r="AC23" s="11">
        <v>364.44</v>
      </c>
      <c r="AD23" s="11">
        <v>0.82</v>
      </c>
      <c r="AE23" s="11">
        <v>14.53</v>
      </c>
      <c r="AF23" s="11"/>
      <c r="AG23" s="11">
        <v>223.78</v>
      </c>
      <c r="AH23" s="11"/>
      <c r="AI23" s="11"/>
      <c r="AJ23" s="11">
        <v>0.13</v>
      </c>
      <c r="AK23" s="26">
        <f t="shared" si="0"/>
        <v>4323.32</v>
      </c>
    </row>
    <row r="24" spans="1:37" x14ac:dyDescent="0.2">
      <c r="A24" s="57" t="s">
        <v>366</v>
      </c>
      <c r="B24" s="11"/>
      <c r="C24" s="11"/>
      <c r="D24" s="11"/>
      <c r="E24" s="11"/>
      <c r="F24" s="11">
        <v>15.44</v>
      </c>
      <c r="G24" s="11">
        <v>93.25</v>
      </c>
      <c r="H24" s="11">
        <v>0.1</v>
      </c>
      <c r="I24" s="11">
        <v>541.20000000000005</v>
      </c>
      <c r="J24" s="11"/>
      <c r="K24" s="11"/>
      <c r="L24" s="11">
        <v>44.22</v>
      </c>
      <c r="M24" s="11"/>
      <c r="N24" s="11"/>
      <c r="O24" s="11"/>
      <c r="P24" s="11"/>
      <c r="Q24" s="11">
        <v>164.4</v>
      </c>
      <c r="R24" s="11"/>
      <c r="S24" s="11"/>
      <c r="T24" s="11"/>
      <c r="U24" s="11"/>
      <c r="V24" s="11"/>
      <c r="W24" s="11">
        <v>3.84</v>
      </c>
      <c r="X24" s="11"/>
      <c r="Y24" s="11">
        <v>14.95</v>
      </c>
      <c r="Z24" s="11"/>
      <c r="AA24" s="11"/>
      <c r="AB24" s="11">
        <v>0.27</v>
      </c>
      <c r="AC24" s="11">
        <v>41.46</v>
      </c>
      <c r="AD24" s="11"/>
      <c r="AE24" s="11"/>
      <c r="AF24" s="11"/>
      <c r="AG24" s="11">
        <v>56.56</v>
      </c>
      <c r="AH24" s="11"/>
      <c r="AI24" s="11"/>
      <c r="AJ24" s="11"/>
      <c r="AK24" s="26">
        <f t="shared" si="0"/>
        <v>975.69</v>
      </c>
    </row>
    <row r="25" spans="1:37" x14ac:dyDescent="0.2">
      <c r="A25" s="57" t="s">
        <v>367</v>
      </c>
      <c r="B25" s="11"/>
      <c r="C25" s="11">
        <v>6.8</v>
      </c>
      <c r="D25" s="11"/>
      <c r="E25" s="11"/>
      <c r="F25" s="11">
        <v>4.28</v>
      </c>
      <c r="G25" s="11">
        <v>295.52999999999997</v>
      </c>
      <c r="H25" s="11">
        <v>2.85</v>
      </c>
      <c r="I25" s="11">
        <v>433.24</v>
      </c>
      <c r="J25" s="11"/>
      <c r="K25" s="11"/>
      <c r="L25" s="11">
        <v>34.82</v>
      </c>
      <c r="M25" s="11"/>
      <c r="N25" s="11">
        <v>5.0999999999999996</v>
      </c>
      <c r="O25" s="11"/>
      <c r="P25" s="11"/>
      <c r="Q25" s="11">
        <v>74.39</v>
      </c>
      <c r="R25" s="11"/>
      <c r="S25" s="11"/>
      <c r="T25" s="11">
        <v>1.95</v>
      </c>
      <c r="U25" s="11"/>
      <c r="V25" s="11"/>
      <c r="W25" s="11">
        <v>20.47</v>
      </c>
      <c r="X25" s="11">
        <v>8.3800000000000008</v>
      </c>
      <c r="Y25" s="11"/>
      <c r="Z25" s="11"/>
      <c r="AA25" s="11"/>
      <c r="AB25" s="11"/>
      <c r="AC25" s="11">
        <v>60.62</v>
      </c>
      <c r="AD25" s="11"/>
      <c r="AE25" s="11"/>
      <c r="AF25" s="11"/>
      <c r="AG25" s="11">
        <v>108.38</v>
      </c>
      <c r="AH25" s="11"/>
      <c r="AI25" s="11"/>
      <c r="AJ25" s="11"/>
      <c r="AK25" s="26">
        <f t="shared" si="0"/>
        <v>1056.8100000000002</v>
      </c>
    </row>
    <row r="26" spans="1:37" x14ac:dyDescent="0.2">
      <c r="A26" s="57" t="s">
        <v>369</v>
      </c>
      <c r="B26" s="11"/>
      <c r="C26" s="11">
        <v>5.4</v>
      </c>
      <c r="D26" s="11"/>
      <c r="E26" s="11"/>
      <c r="F26" s="11">
        <v>5.7</v>
      </c>
      <c r="G26" s="11">
        <v>405.7</v>
      </c>
      <c r="H26" s="11">
        <v>2.5</v>
      </c>
      <c r="I26" s="11">
        <v>243.01</v>
      </c>
      <c r="J26" s="11"/>
      <c r="K26" s="11"/>
      <c r="L26" s="11">
        <v>8.18</v>
      </c>
      <c r="M26" s="11"/>
      <c r="N26" s="11">
        <v>9.02</v>
      </c>
      <c r="O26" s="11"/>
      <c r="P26" s="11">
        <v>2</v>
      </c>
      <c r="Q26" s="11">
        <v>145.51</v>
      </c>
      <c r="R26" s="11"/>
      <c r="S26" s="11"/>
      <c r="T26" s="11">
        <v>6.8</v>
      </c>
      <c r="U26" s="11"/>
      <c r="V26" s="11">
        <v>0.1</v>
      </c>
      <c r="W26" s="11">
        <v>4.5999999999999996</v>
      </c>
      <c r="X26" s="11"/>
      <c r="Y26" s="11"/>
      <c r="Z26" s="11"/>
      <c r="AA26" s="11"/>
      <c r="AB26" s="11"/>
      <c r="AC26" s="11">
        <v>114.88</v>
      </c>
      <c r="AD26" s="11"/>
      <c r="AE26" s="11">
        <v>1.5</v>
      </c>
      <c r="AF26" s="11"/>
      <c r="AG26" s="11">
        <v>123.83</v>
      </c>
      <c r="AH26" s="11"/>
      <c r="AI26" s="11"/>
      <c r="AJ26" s="11"/>
      <c r="AK26" s="26">
        <f t="shared" si="0"/>
        <v>1078.7299999999998</v>
      </c>
    </row>
    <row r="27" spans="1:37" x14ac:dyDescent="0.2">
      <c r="A27" s="57" t="s">
        <v>370</v>
      </c>
      <c r="B27" s="11"/>
      <c r="C27" s="11"/>
      <c r="D27" s="11"/>
      <c r="E27" s="11"/>
      <c r="F27" s="11">
        <v>174.34</v>
      </c>
      <c r="G27" s="11">
        <v>238.97</v>
      </c>
      <c r="H27" s="11"/>
      <c r="I27" s="11">
        <v>7.34</v>
      </c>
      <c r="J27" s="11"/>
      <c r="K27" s="11"/>
      <c r="L27" s="11">
        <v>87.08</v>
      </c>
      <c r="M27" s="11"/>
      <c r="N27" s="11">
        <v>6.48</v>
      </c>
      <c r="O27" s="11"/>
      <c r="P27" s="11"/>
      <c r="Q27" s="11">
        <v>186.46</v>
      </c>
      <c r="R27" s="11"/>
      <c r="S27" s="11"/>
      <c r="T27" s="11">
        <v>3.96</v>
      </c>
      <c r="U27" s="11"/>
      <c r="V27" s="11">
        <v>4.87</v>
      </c>
      <c r="W27" s="11">
        <v>7.74</v>
      </c>
      <c r="X27" s="11"/>
      <c r="Y27" s="11">
        <v>48.82</v>
      </c>
      <c r="Z27" s="11"/>
      <c r="AA27" s="11"/>
      <c r="AB27" s="11"/>
      <c r="AC27" s="11">
        <v>178.21</v>
      </c>
      <c r="AD27" s="11"/>
      <c r="AE27" s="11">
        <v>0.65</v>
      </c>
      <c r="AF27" s="11"/>
      <c r="AG27" s="11">
        <v>36.32</v>
      </c>
      <c r="AH27" s="11"/>
      <c r="AI27" s="11"/>
      <c r="AJ27" s="11"/>
      <c r="AK27" s="26">
        <f t="shared" si="0"/>
        <v>981.24000000000012</v>
      </c>
    </row>
    <row r="28" spans="1:37" x14ac:dyDescent="0.2">
      <c r="A28" s="57" t="s">
        <v>371</v>
      </c>
      <c r="B28" s="11"/>
      <c r="C28" s="11"/>
      <c r="D28" s="11"/>
      <c r="E28" s="11"/>
      <c r="F28" s="11">
        <v>5.25</v>
      </c>
      <c r="G28" s="11">
        <v>83.8</v>
      </c>
      <c r="H28" s="11"/>
      <c r="I28" s="11">
        <v>41.73</v>
      </c>
      <c r="J28" s="11"/>
      <c r="K28" s="11"/>
      <c r="L28" s="11"/>
      <c r="M28" s="11"/>
      <c r="N28" s="11"/>
      <c r="O28" s="11"/>
      <c r="P28" s="11"/>
      <c r="Q28" s="11">
        <v>34.71</v>
      </c>
      <c r="R28" s="11"/>
      <c r="S28" s="11"/>
      <c r="T28" s="11"/>
      <c r="U28" s="11"/>
      <c r="V28" s="11"/>
      <c r="W28" s="11">
        <v>4.07</v>
      </c>
      <c r="X28" s="11"/>
      <c r="Y28" s="11"/>
      <c r="Z28" s="11"/>
      <c r="AA28" s="11"/>
      <c r="AB28" s="11"/>
      <c r="AC28" s="11">
        <v>10.66</v>
      </c>
      <c r="AD28" s="11"/>
      <c r="AE28" s="11"/>
      <c r="AF28" s="11"/>
      <c r="AG28" s="11">
        <v>3.49</v>
      </c>
      <c r="AH28" s="11"/>
      <c r="AI28" s="11"/>
      <c r="AJ28" s="11"/>
      <c r="AK28" s="26">
        <f t="shared" si="0"/>
        <v>183.71</v>
      </c>
    </row>
    <row r="29" spans="1:37" x14ac:dyDescent="0.2">
      <c r="A29" s="57" t="s">
        <v>372</v>
      </c>
      <c r="B29" s="11"/>
      <c r="C29" s="11">
        <v>2.5</v>
      </c>
      <c r="D29" s="11"/>
      <c r="E29" s="11"/>
      <c r="F29" s="11"/>
      <c r="G29" s="11">
        <v>278.49</v>
      </c>
      <c r="H29" s="11"/>
      <c r="I29" s="11">
        <v>13.39</v>
      </c>
      <c r="J29" s="11"/>
      <c r="K29" s="11"/>
      <c r="L29" s="11">
        <v>12</v>
      </c>
      <c r="M29" s="11"/>
      <c r="N29" s="11"/>
      <c r="O29" s="11"/>
      <c r="P29" s="11"/>
      <c r="Q29" s="11">
        <v>99.37</v>
      </c>
      <c r="R29" s="11"/>
      <c r="S29" s="11"/>
      <c r="T29" s="11"/>
      <c r="U29" s="11"/>
      <c r="V29" s="11"/>
      <c r="W29" s="11">
        <v>3.5</v>
      </c>
      <c r="X29" s="11"/>
      <c r="Y29" s="11">
        <v>17.5</v>
      </c>
      <c r="Z29" s="11"/>
      <c r="AA29" s="11"/>
      <c r="AB29" s="11"/>
      <c r="AC29" s="11">
        <v>11.3</v>
      </c>
      <c r="AD29" s="11"/>
      <c r="AE29" s="11"/>
      <c r="AF29" s="11"/>
      <c r="AG29" s="11">
        <v>67.81</v>
      </c>
      <c r="AH29" s="11"/>
      <c r="AI29" s="11"/>
      <c r="AJ29" s="11"/>
      <c r="AK29" s="26">
        <f t="shared" si="0"/>
        <v>505.86</v>
      </c>
    </row>
    <row r="30" spans="1:37" x14ac:dyDescent="0.2">
      <c r="A30" s="57" t="s">
        <v>373</v>
      </c>
      <c r="B30" s="11"/>
      <c r="C30" s="11"/>
      <c r="D30" s="11"/>
      <c r="E30" s="11"/>
      <c r="F30" s="11">
        <v>5.17</v>
      </c>
      <c r="G30" s="11">
        <v>284.39999999999998</v>
      </c>
      <c r="H30" s="11"/>
      <c r="I30" s="11">
        <v>88.27</v>
      </c>
      <c r="J30" s="11"/>
      <c r="K30" s="11"/>
      <c r="L30" s="11">
        <v>1.78</v>
      </c>
      <c r="M30" s="11"/>
      <c r="N30" s="11"/>
      <c r="O30" s="11">
        <v>0.2</v>
      </c>
      <c r="P30" s="11"/>
      <c r="Q30" s="11">
        <v>169.22</v>
      </c>
      <c r="R30" s="11"/>
      <c r="S30" s="11"/>
      <c r="T30" s="11"/>
      <c r="U30" s="11"/>
      <c r="V30" s="11">
        <v>1.1399999999999999</v>
      </c>
      <c r="W30" s="11">
        <v>0.46</v>
      </c>
      <c r="X30" s="11"/>
      <c r="Y30" s="11">
        <v>7.6</v>
      </c>
      <c r="Z30" s="11"/>
      <c r="AA30" s="11"/>
      <c r="AB30" s="11">
        <v>0.1</v>
      </c>
      <c r="AC30" s="11">
        <v>41.99</v>
      </c>
      <c r="AD30" s="11"/>
      <c r="AE30" s="11"/>
      <c r="AF30" s="11"/>
      <c r="AG30" s="11">
        <v>198.69</v>
      </c>
      <c r="AH30" s="11"/>
      <c r="AI30" s="11"/>
      <c r="AJ30" s="11"/>
      <c r="AK30" s="26">
        <f t="shared" si="0"/>
        <v>799.02</v>
      </c>
    </row>
    <row r="31" spans="1:37" x14ac:dyDescent="0.2">
      <c r="A31" s="57" t="s">
        <v>374</v>
      </c>
      <c r="B31" s="11"/>
      <c r="C31" s="11"/>
      <c r="D31" s="11">
        <v>0.81</v>
      </c>
      <c r="E31" s="11">
        <v>0</v>
      </c>
      <c r="F31" s="11">
        <v>19.46</v>
      </c>
      <c r="G31" s="11">
        <v>1054.44</v>
      </c>
      <c r="H31" s="11"/>
      <c r="I31" s="11">
        <v>66.040000000000006</v>
      </c>
      <c r="J31" s="11">
        <v>0.01</v>
      </c>
      <c r="K31" s="11">
        <v>0.01</v>
      </c>
      <c r="L31" s="11">
        <v>19.22</v>
      </c>
      <c r="M31" s="11">
        <v>0</v>
      </c>
      <c r="N31" s="11">
        <v>3.5</v>
      </c>
      <c r="O31" s="11"/>
      <c r="P31" s="11"/>
      <c r="Q31" s="11">
        <v>107.62</v>
      </c>
      <c r="R31" s="11">
        <v>0.01</v>
      </c>
      <c r="S31" s="11"/>
      <c r="T31" s="11">
        <v>3.76</v>
      </c>
      <c r="U31" s="11">
        <v>0.01</v>
      </c>
      <c r="V31" s="11"/>
      <c r="W31" s="11">
        <v>17.5</v>
      </c>
      <c r="X31" s="11">
        <v>1</v>
      </c>
      <c r="Y31" s="11">
        <v>11.29</v>
      </c>
      <c r="Z31" s="11"/>
      <c r="AA31" s="11">
        <v>0.01</v>
      </c>
      <c r="AB31" s="11">
        <v>0.04</v>
      </c>
      <c r="AC31" s="11">
        <v>113.69</v>
      </c>
      <c r="AD31" s="11"/>
      <c r="AE31" s="11">
        <v>0.01</v>
      </c>
      <c r="AF31" s="11"/>
      <c r="AG31" s="11">
        <v>71.040000000000006</v>
      </c>
      <c r="AH31" s="11">
        <v>2.84</v>
      </c>
      <c r="AI31" s="11"/>
      <c r="AJ31" s="11">
        <v>0.01</v>
      </c>
      <c r="AK31" s="26">
        <f t="shared" si="0"/>
        <v>1492.32</v>
      </c>
    </row>
    <row r="32" spans="1:37" x14ac:dyDescent="0.2">
      <c r="A32" s="57" t="s">
        <v>375</v>
      </c>
      <c r="B32" s="11"/>
      <c r="C32" s="11">
        <v>4.96</v>
      </c>
      <c r="D32" s="11">
        <v>0.16</v>
      </c>
      <c r="E32" s="11"/>
      <c r="F32" s="11">
        <v>31.87</v>
      </c>
      <c r="G32" s="11">
        <v>662.9</v>
      </c>
      <c r="H32" s="11">
        <v>3.41</v>
      </c>
      <c r="I32" s="11">
        <v>283.14999999999998</v>
      </c>
      <c r="J32" s="11">
        <v>0.4</v>
      </c>
      <c r="K32" s="11"/>
      <c r="L32" s="11">
        <v>22.63</v>
      </c>
      <c r="M32" s="11"/>
      <c r="N32" s="11">
        <v>2.73</v>
      </c>
      <c r="O32" s="11">
        <v>43.6</v>
      </c>
      <c r="P32" s="11">
        <v>0.18</v>
      </c>
      <c r="Q32" s="11">
        <v>284.05</v>
      </c>
      <c r="R32" s="11"/>
      <c r="S32" s="11">
        <v>0.5</v>
      </c>
      <c r="T32" s="11">
        <v>3.42</v>
      </c>
      <c r="U32" s="11"/>
      <c r="V32" s="11"/>
      <c r="W32" s="11">
        <v>36.880000000000003</v>
      </c>
      <c r="X32" s="11"/>
      <c r="Y32" s="11">
        <v>11.59</v>
      </c>
      <c r="Z32" s="11"/>
      <c r="AA32" s="11">
        <v>3</v>
      </c>
      <c r="AB32" s="11">
        <v>0.89</v>
      </c>
      <c r="AC32" s="11">
        <v>128.33000000000001</v>
      </c>
      <c r="AD32" s="11">
        <v>0.04</v>
      </c>
      <c r="AE32" s="11">
        <v>1.9</v>
      </c>
      <c r="AF32" s="11"/>
      <c r="AG32" s="11">
        <v>351.99</v>
      </c>
      <c r="AH32" s="11">
        <v>0.1</v>
      </c>
      <c r="AI32" s="11">
        <v>0.5</v>
      </c>
      <c r="AJ32" s="11"/>
      <c r="AK32" s="26">
        <f t="shared" si="0"/>
        <v>1879.18</v>
      </c>
    </row>
    <row r="33" spans="1:37" x14ac:dyDescent="0.2">
      <c r="A33" s="57" t="s">
        <v>376</v>
      </c>
      <c r="B33" s="11"/>
      <c r="C33" s="11">
        <v>0.25</v>
      </c>
      <c r="D33" s="11"/>
      <c r="E33" s="11"/>
      <c r="F33" s="11">
        <v>56.52</v>
      </c>
      <c r="G33" s="11">
        <v>829.66</v>
      </c>
      <c r="H33" s="11">
        <v>0.01</v>
      </c>
      <c r="I33" s="11">
        <v>380.26</v>
      </c>
      <c r="J33" s="11"/>
      <c r="K33" s="11"/>
      <c r="L33" s="11">
        <v>43.97</v>
      </c>
      <c r="M33" s="11"/>
      <c r="N33" s="11">
        <v>0.17</v>
      </c>
      <c r="O33" s="11">
        <v>0.24</v>
      </c>
      <c r="P33" s="11"/>
      <c r="Q33" s="11">
        <v>314.89999999999998</v>
      </c>
      <c r="R33" s="11"/>
      <c r="S33" s="11"/>
      <c r="T33" s="11">
        <v>0.06</v>
      </c>
      <c r="U33" s="11"/>
      <c r="V33" s="11"/>
      <c r="W33" s="11">
        <v>4.6900000000000004</v>
      </c>
      <c r="X33" s="11">
        <v>0.04</v>
      </c>
      <c r="Y33" s="11">
        <v>8.7799999999999994</v>
      </c>
      <c r="Z33" s="11"/>
      <c r="AA33" s="11"/>
      <c r="AB33" s="11">
        <v>0.03</v>
      </c>
      <c r="AC33" s="11">
        <v>127.12</v>
      </c>
      <c r="AD33" s="11"/>
      <c r="AE33" s="11">
        <v>0.05</v>
      </c>
      <c r="AF33" s="11"/>
      <c r="AG33" s="11">
        <v>78.260000000000005</v>
      </c>
      <c r="AH33" s="11">
        <v>0.05</v>
      </c>
      <c r="AI33" s="11"/>
      <c r="AJ33" s="11">
        <v>0.03</v>
      </c>
      <c r="AK33" s="26">
        <f t="shared" si="0"/>
        <v>1845.0899999999997</v>
      </c>
    </row>
    <row r="34" spans="1:37" x14ac:dyDescent="0.2">
      <c r="A34" s="57" t="s">
        <v>377</v>
      </c>
      <c r="B34" s="11"/>
      <c r="C34" s="11"/>
      <c r="D34" s="11"/>
      <c r="E34" s="11"/>
      <c r="F34" s="11">
        <v>71.94</v>
      </c>
      <c r="G34" s="11">
        <v>1665.16</v>
      </c>
      <c r="H34" s="11">
        <v>5.65</v>
      </c>
      <c r="I34" s="11">
        <v>560.04</v>
      </c>
      <c r="J34" s="11">
        <v>5.22</v>
      </c>
      <c r="K34" s="11"/>
      <c r="L34" s="11">
        <v>170.75</v>
      </c>
      <c r="M34" s="11"/>
      <c r="N34" s="11">
        <v>10.37</v>
      </c>
      <c r="O34" s="11"/>
      <c r="P34" s="11">
        <v>1.4</v>
      </c>
      <c r="Q34" s="11">
        <v>367.84</v>
      </c>
      <c r="R34" s="11"/>
      <c r="S34" s="11">
        <v>0.3</v>
      </c>
      <c r="T34" s="11">
        <v>6.09</v>
      </c>
      <c r="U34" s="11"/>
      <c r="V34" s="11">
        <v>11.32</v>
      </c>
      <c r="W34" s="11">
        <v>35.21</v>
      </c>
      <c r="X34" s="11">
        <v>6.44</v>
      </c>
      <c r="Y34" s="11">
        <v>26.27</v>
      </c>
      <c r="Z34" s="11"/>
      <c r="AA34" s="11"/>
      <c r="AB34" s="11"/>
      <c r="AC34" s="11">
        <v>302.66000000000003</v>
      </c>
      <c r="AD34" s="11">
        <v>1.2</v>
      </c>
      <c r="AE34" s="11">
        <v>5.13</v>
      </c>
      <c r="AF34" s="11"/>
      <c r="AG34" s="11">
        <v>115.65</v>
      </c>
      <c r="AH34" s="11"/>
      <c r="AI34" s="11"/>
      <c r="AJ34" s="11"/>
      <c r="AK34" s="26">
        <f t="shared" si="0"/>
        <v>3368.6400000000003</v>
      </c>
    </row>
    <row r="35" spans="1:37" ht="13.5" thickBot="1" x14ac:dyDescent="0.25">
      <c r="A35" s="157" t="s">
        <v>239</v>
      </c>
      <c r="B35" s="75">
        <f t="shared" ref="B35:AJ35" si="1">SUM(B4:B34)</f>
        <v>1.2</v>
      </c>
      <c r="C35" s="75">
        <f>SUM(C4:C34)</f>
        <v>108.78</v>
      </c>
      <c r="D35" s="75">
        <f>SUM(D4:D34)</f>
        <v>2.8200000000000003</v>
      </c>
      <c r="E35" s="75">
        <f>SUM(E4:E34)</f>
        <v>0.15</v>
      </c>
      <c r="F35" s="75">
        <f t="shared" si="1"/>
        <v>783.25</v>
      </c>
      <c r="G35" s="75">
        <f t="shared" si="1"/>
        <v>15930.989999999998</v>
      </c>
      <c r="H35" s="75">
        <f t="shared" si="1"/>
        <v>43.45</v>
      </c>
      <c r="I35" s="75">
        <f t="shared" si="1"/>
        <v>5660.42</v>
      </c>
      <c r="J35" s="75">
        <f>SUM(J4:J34)</f>
        <v>7.33</v>
      </c>
      <c r="K35" s="75">
        <f>SUM(K4:K34)</f>
        <v>9.9999999999999992E-2</v>
      </c>
      <c r="L35" s="75">
        <f t="shared" si="1"/>
        <v>1091.0900000000001</v>
      </c>
      <c r="M35" s="75">
        <f>SUM(M4:M34)</f>
        <v>0</v>
      </c>
      <c r="N35" s="75">
        <f t="shared" si="1"/>
        <v>73.790000000000006</v>
      </c>
      <c r="O35" s="75">
        <f t="shared" si="1"/>
        <v>166.44</v>
      </c>
      <c r="P35" s="75">
        <f>SUM(P4:P34)</f>
        <v>26.49</v>
      </c>
      <c r="Q35" s="75">
        <f t="shared" si="1"/>
        <v>4388.71</v>
      </c>
      <c r="R35" s="75">
        <f>SUM(R4:R34)</f>
        <v>0.86</v>
      </c>
      <c r="S35" s="75">
        <f>SUM(S4:S34)</f>
        <v>0.89999999999999991</v>
      </c>
      <c r="T35" s="75">
        <f t="shared" si="1"/>
        <v>44.78</v>
      </c>
      <c r="U35" s="75">
        <f t="shared" si="1"/>
        <v>1.3800000000000001</v>
      </c>
      <c r="V35" s="75">
        <f t="shared" si="1"/>
        <v>121.26000000000002</v>
      </c>
      <c r="W35" s="75">
        <f t="shared" si="1"/>
        <v>409.4799999999999</v>
      </c>
      <c r="X35" s="75">
        <f t="shared" si="1"/>
        <v>48.73</v>
      </c>
      <c r="Y35" s="75">
        <f>SUM(Y4:Y34)</f>
        <v>499.71</v>
      </c>
      <c r="Z35" s="75">
        <f>SUM(Z4:Z34)</f>
        <v>0.38</v>
      </c>
      <c r="AA35" s="75">
        <f t="shared" si="1"/>
        <v>3.01</v>
      </c>
      <c r="AB35" s="75">
        <f>SUM(AB4:AB34)</f>
        <v>49.120000000000005</v>
      </c>
      <c r="AC35" s="75">
        <f t="shared" si="1"/>
        <v>2758.3099999999995</v>
      </c>
      <c r="AD35" s="75">
        <f t="shared" si="1"/>
        <v>2.36</v>
      </c>
      <c r="AE35" s="75">
        <f t="shared" si="1"/>
        <v>40.97999999999999</v>
      </c>
      <c r="AF35" s="75">
        <f t="shared" si="1"/>
        <v>0.71</v>
      </c>
      <c r="AG35" s="75">
        <f t="shared" si="1"/>
        <v>3415.23</v>
      </c>
      <c r="AH35" s="75">
        <f>SUM(AH4:AH34)</f>
        <v>3.4899999999999998</v>
      </c>
      <c r="AI35" s="75">
        <f>SUM(AI4:AI34)</f>
        <v>0.5</v>
      </c>
      <c r="AJ35" s="75">
        <f t="shared" si="1"/>
        <v>34.31</v>
      </c>
      <c r="AK35" s="158">
        <f>SUM(B35:AJ35)</f>
        <v>35720.509999999987</v>
      </c>
    </row>
  </sheetData>
  <mergeCells count="3">
    <mergeCell ref="A2:A3"/>
    <mergeCell ref="B2:AJ2"/>
    <mergeCell ref="AK2:AK3"/>
  </mergeCells>
  <printOptions horizontalCentered="1"/>
  <pageMargins left="0" right="0" top="1.3385826771653544" bottom="0.74803149606299213" header="0.31496062992125984" footer="0.31496062992125984"/>
  <pageSetup scale="80" orientation="landscape" r:id="rId1"/>
  <headerFooter>
    <oddHeader>&amp;L&amp;G&amp;C&amp;"Verdana,Negrita"SUPERFICIE COMUNAL DE CEPAJES TINTOS PARA VINIFICACIÓN (has)
REGIÓN DEL LIBERTADOR BERNARDO O'HIGGINS&amp;RCUADRO N° 35</oddHeader>
    <oddFooter>&amp;R&amp;F</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4" zoomScaleNormal="100" workbookViewId="0">
      <selection activeCell="D33" sqref="D33"/>
    </sheetView>
  </sheetViews>
  <sheetFormatPr baseColWidth="10" defaultColWidth="11.42578125" defaultRowHeight="12.75" x14ac:dyDescent="0.2"/>
  <cols>
    <col min="1" max="1" width="21" style="3" customWidth="1"/>
    <col min="2" max="2" width="17.85546875" style="3" customWidth="1"/>
    <col min="3" max="3" width="16.42578125" style="3" customWidth="1"/>
    <col min="4" max="16384" width="11.42578125" style="3"/>
  </cols>
  <sheetData>
    <row r="1" spans="1:4" ht="13.5" thickBot="1" x14ac:dyDescent="0.25">
      <c r="A1" s="56" t="s">
        <v>386</v>
      </c>
    </row>
    <row r="2" spans="1:4" ht="24" customHeight="1" x14ac:dyDescent="0.2">
      <c r="A2" s="420" t="s">
        <v>234</v>
      </c>
      <c r="B2" s="391" t="s">
        <v>235</v>
      </c>
      <c r="C2" s="397"/>
      <c r="D2" s="422" t="s">
        <v>69</v>
      </c>
    </row>
    <row r="3" spans="1:4" ht="30.75" customHeight="1" x14ac:dyDescent="0.2">
      <c r="A3" s="421"/>
      <c r="B3" s="32" t="s">
        <v>236</v>
      </c>
      <c r="C3" s="32" t="s">
        <v>237</v>
      </c>
      <c r="D3" s="423"/>
    </row>
    <row r="4" spans="1:4" x14ac:dyDescent="0.2">
      <c r="A4" s="22" t="s">
        <v>387</v>
      </c>
      <c r="B4" s="10">
        <v>1326.0999999999997</v>
      </c>
      <c r="C4" s="10">
        <v>6498.9600000000009</v>
      </c>
      <c r="D4" s="23">
        <v>7633.5900000000056</v>
      </c>
    </row>
    <row r="5" spans="1:4" x14ac:dyDescent="0.2">
      <c r="A5" s="22" t="s">
        <v>388</v>
      </c>
      <c r="B5" s="10"/>
      <c r="C5" s="10">
        <v>0.5</v>
      </c>
      <c r="D5" s="23">
        <v>0.5</v>
      </c>
    </row>
    <row r="6" spans="1:4" x14ac:dyDescent="0.2">
      <c r="A6" s="22" t="s">
        <v>389</v>
      </c>
      <c r="B6" s="10">
        <v>12.67</v>
      </c>
      <c r="C6" s="10">
        <v>57.91</v>
      </c>
      <c r="D6" s="23">
        <v>70.63</v>
      </c>
    </row>
    <row r="7" spans="1:4" x14ac:dyDescent="0.2">
      <c r="A7" s="22" t="s">
        <v>390</v>
      </c>
      <c r="B7" s="10">
        <v>3.75</v>
      </c>
      <c r="C7" s="10">
        <v>44.339999999999996</v>
      </c>
      <c r="D7" s="23">
        <v>47.52</v>
      </c>
    </row>
    <row r="8" spans="1:4" x14ac:dyDescent="0.2">
      <c r="A8" s="22" t="s">
        <v>391</v>
      </c>
      <c r="B8" s="10">
        <v>92.58</v>
      </c>
      <c r="C8" s="10">
        <v>488.87999999999994</v>
      </c>
      <c r="D8" s="23">
        <v>571.95999999999992</v>
      </c>
    </row>
    <row r="9" spans="1:4" x14ac:dyDescent="0.2">
      <c r="A9" s="22" t="s">
        <v>392</v>
      </c>
      <c r="B9" s="10">
        <v>1034.7100000000003</v>
      </c>
      <c r="C9" s="10">
        <v>2153.1099999999997</v>
      </c>
      <c r="D9" s="23">
        <v>3305.9299999999994</v>
      </c>
    </row>
    <row r="10" spans="1:4" x14ac:dyDescent="0.2">
      <c r="A10" s="22" t="s">
        <v>393</v>
      </c>
      <c r="B10" s="10"/>
      <c r="C10" s="10">
        <v>53.629999999999995</v>
      </c>
      <c r="D10" s="23">
        <v>51.629999999999995</v>
      </c>
    </row>
    <row r="11" spans="1:4" x14ac:dyDescent="0.2">
      <c r="A11" s="22" t="s">
        <v>394</v>
      </c>
      <c r="B11" s="10">
        <v>348.2700000000001</v>
      </c>
      <c r="C11" s="10">
        <v>289.66000000000008</v>
      </c>
      <c r="D11" s="23">
        <v>633.43000000000006</v>
      </c>
    </row>
    <row r="12" spans="1:4" x14ac:dyDescent="0.2">
      <c r="A12" s="22" t="s">
        <v>395</v>
      </c>
      <c r="B12" s="10">
        <v>1.2</v>
      </c>
      <c r="C12" s="10">
        <v>114.81</v>
      </c>
      <c r="D12" s="23">
        <v>117.9</v>
      </c>
    </row>
    <row r="13" spans="1:4" x14ac:dyDescent="0.2">
      <c r="A13" s="22" t="s">
        <v>396</v>
      </c>
      <c r="B13" s="10">
        <v>110.19999999999997</v>
      </c>
      <c r="C13" s="10">
        <v>488.32999999999993</v>
      </c>
      <c r="D13" s="23">
        <v>719.2299999999999</v>
      </c>
    </row>
    <row r="14" spans="1:4" x14ac:dyDescent="0.2">
      <c r="A14" s="22" t="s">
        <v>397</v>
      </c>
      <c r="B14" s="10">
        <v>27.560000000000002</v>
      </c>
      <c r="C14" s="10">
        <v>270.54000000000002</v>
      </c>
      <c r="D14" s="23">
        <v>253.14000000000001</v>
      </c>
    </row>
    <row r="15" spans="1:4" x14ac:dyDescent="0.2">
      <c r="A15" s="22" t="s">
        <v>163</v>
      </c>
      <c r="B15" s="10">
        <v>327.52000000000004</v>
      </c>
      <c r="C15" s="10">
        <v>828.9100000000002</v>
      </c>
      <c r="D15" s="23">
        <v>1153.2800000000004</v>
      </c>
    </row>
    <row r="16" spans="1:4" x14ac:dyDescent="0.2">
      <c r="A16" s="22" t="s">
        <v>398</v>
      </c>
      <c r="B16" s="10">
        <v>2326.7500000000009</v>
      </c>
      <c r="C16" s="10">
        <v>2195.6000000000004</v>
      </c>
      <c r="D16" s="23">
        <v>4891.2200000000021</v>
      </c>
    </row>
    <row r="17" spans="1:4" x14ac:dyDescent="0.2">
      <c r="A17" s="22" t="s">
        <v>399</v>
      </c>
      <c r="B17" s="10">
        <v>130.45000000000002</v>
      </c>
      <c r="C17" s="10">
        <v>272.68</v>
      </c>
      <c r="D17" s="23">
        <v>353.15</v>
      </c>
    </row>
    <row r="18" spans="1:4" x14ac:dyDescent="0.2">
      <c r="A18" s="22" t="s">
        <v>400</v>
      </c>
      <c r="B18" s="10">
        <v>25.4</v>
      </c>
      <c r="C18" s="10">
        <v>115.10000000000001</v>
      </c>
      <c r="D18" s="23">
        <v>142.79999999999998</v>
      </c>
    </row>
    <row r="19" spans="1:4" x14ac:dyDescent="0.2">
      <c r="A19" s="22" t="s">
        <v>401</v>
      </c>
      <c r="B19" s="10">
        <v>467.82999999999987</v>
      </c>
      <c r="C19" s="10">
        <v>4051.2900000000018</v>
      </c>
      <c r="D19" s="23">
        <v>4577.1200000000017</v>
      </c>
    </row>
    <row r="20" spans="1:4" x14ac:dyDescent="0.2">
      <c r="A20" s="22" t="s">
        <v>402</v>
      </c>
      <c r="B20" s="10">
        <v>419.48999999999995</v>
      </c>
      <c r="C20" s="10">
        <v>728.7</v>
      </c>
      <c r="D20" s="23">
        <v>1170.54</v>
      </c>
    </row>
    <row r="21" spans="1:4" x14ac:dyDescent="0.2">
      <c r="A21" s="22" t="s">
        <v>403</v>
      </c>
      <c r="B21" s="10">
        <v>220.14999999999998</v>
      </c>
      <c r="C21" s="10">
        <v>671.04</v>
      </c>
      <c r="D21" s="23">
        <v>843.3900000000001</v>
      </c>
    </row>
    <row r="22" spans="1:4" x14ac:dyDescent="0.2">
      <c r="A22" s="22" t="s">
        <v>404</v>
      </c>
      <c r="B22" s="10">
        <v>1170.53</v>
      </c>
      <c r="C22" s="10">
        <v>1217.9999999999998</v>
      </c>
      <c r="D22" s="23">
        <v>2443.17</v>
      </c>
    </row>
    <row r="23" spans="1:4" x14ac:dyDescent="0.2">
      <c r="A23" s="22" t="s">
        <v>405</v>
      </c>
      <c r="B23" s="10">
        <v>484.15000000000015</v>
      </c>
      <c r="C23" s="10">
        <v>772.29000000000008</v>
      </c>
      <c r="D23" s="23">
        <v>1188.8200000000002</v>
      </c>
    </row>
    <row r="24" spans="1:4" x14ac:dyDescent="0.2">
      <c r="A24" s="22" t="s">
        <v>406</v>
      </c>
      <c r="B24" s="10">
        <v>839.80000000000052</v>
      </c>
      <c r="C24" s="10">
        <v>2403.4200000000005</v>
      </c>
      <c r="D24" s="23">
        <v>3420.54</v>
      </c>
    </row>
    <row r="25" spans="1:4" x14ac:dyDescent="0.2">
      <c r="A25" s="22" t="s">
        <v>407</v>
      </c>
      <c r="B25" s="10">
        <v>951.88000000000022</v>
      </c>
      <c r="C25" s="10">
        <v>1858.7400000000005</v>
      </c>
      <c r="D25" s="23">
        <v>2874.8100000000004</v>
      </c>
    </row>
    <row r="26" spans="1:4" x14ac:dyDescent="0.2">
      <c r="A26" s="22" t="s">
        <v>408</v>
      </c>
      <c r="B26" s="10">
        <v>1309.2899999999995</v>
      </c>
      <c r="C26" s="10">
        <v>7570.4999999999945</v>
      </c>
      <c r="D26" s="23">
        <v>8775.8200000000015</v>
      </c>
    </row>
    <row r="27" spans="1:4" x14ac:dyDescent="0.2">
      <c r="A27" s="22" t="s">
        <v>409</v>
      </c>
      <c r="B27" s="10">
        <v>289.58</v>
      </c>
      <c r="C27" s="10">
        <v>431.39999999999986</v>
      </c>
      <c r="D27" s="23">
        <v>721.45999999999992</v>
      </c>
    </row>
    <row r="28" spans="1:4" x14ac:dyDescent="0.2">
      <c r="A28" s="22" t="s">
        <v>410</v>
      </c>
      <c r="B28" s="10">
        <v>425.66999999999996</v>
      </c>
      <c r="C28" s="10">
        <v>1800.86</v>
      </c>
      <c r="D28" s="23">
        <v>2304.7599999999998</v>
      </c>
    </row>
    <row r="29" spans="1:4" x14ac:dyDescent="0.2">
      <c r="A29" s="22" t="s">
        <v>411</v>
      </c>
      <c r="B29" s="10">
        <v>211.98</v>
      </c>
      <c r="C29" s="10">
        <v>968.3</v>
      </c>
      <c r="D29" s="23">
        <v>1245.4500000000003</v>
      </c>
    </row>
    <row r="30" spans="1:4" x14ac:dyDescent="0.2">
      <c r="A30" s="22" t="s">
        <v>412</v>
      </c>
      <c r="B30" s="10">
        <v>95.49</v>
      </c>
      <c r="C30" s="10">
        <v>48.55</v>
      </c>
      <c r="D30" s="23">
        <v>113.78</v>
      </c>
    </row>
    <row r="31" spans="1:4" x14ac:dyDescent="0.2">
      <c r="A31" s="22" t="s">
        <v>413</v>
      </c>
      <c r="B31" s="10">
        <v>882.24000000000012</v>
      </c>
      <c r="C31" s="10">
        <v>2224.119999999999</v>
      </c>
      <c r="D31" s="23">
        <v>3240.1499999999978</v>
      </c>
    </row>
    <row r="32" spans="1:4" x14ac:dyDescent="0.2">
      <c r="A32" s="22" t="s">
        <v>414</v>
      </c>
      <c r="B32" s="10">
        <v>211.08999999999997</v>
      </c>
      <c r="C32" s="10">
        <v>456.06</v>
      </c>
      <c r="D32" s="23">
        <v>680.40000000000009</v>
      </c>
    </row>
    <row r="33" spans="1:4" ht="24.75" customHeight="1" thickBot="1" x14ac:dyDescent="0.25">
      <c r="A33" s="65" t="s">
        <v>239</v>
      </c>
      <c r="B33" s="66">
        <f>SUM(B4:B32)</f>
        <v>13746.33</v>
      </c>
      <c r="C33" s="66">
        <f>SUM(C4:C32)</f>
        <v>39076.23000000001</v>
      </c>
      <c r="D33" s="67">
        <f>SUM(B33:C33)</f>
        <v>52822.560000000012</v>
      </c>
    </row>
    <row r="35" spans="1:4" x14ac:dyDescent="0.2">
      <c r="A35" s="424"/>
      <c r="B35" s="424"/>
      <c r="C35" s="424"/>
      <c r="D35" s="424"/>
    </row>
    <row r="36" spans="1:4" x14ac:dyDescent="0.2">
      <c r="A36" s="424"/>
      <c r="B36" s="424"/>
      <c r="C36" s="424"/>
      <c r="D36" s="424"/>
    </row>
    <row r="37" spans="1:4" x14ac:dyDescent="0.2">
      <c r="A37" s="424"/>
      <c r="B37" s="424"/>
      <c r="C37" s="424"/>
      <c r="D37" s="424"/>
    </row>
    <row r="38" spans="1:4" x14ac:dyDescent="0.2">
      <c r="A38" s="317"/>
      <c r="B38" s="317"/>
      <c r="C38" s="317"/>
      <c r="D38" s="317"/>
    </row>
    <row r="39" spans="1:4" x14ac:dyDescent="0.2">
      <c r="A39" s="317"/>
      <c r="B39" s="317"/>
      <c r="C39" s="317"/>
      <c r="D39" s="317"/>
    </row>
  </sheetData>
  <mergeCells count="4">
    <mergeCell ref="A2:A3"/>
    <mergeCell ref="B2:C2"/>
    <mergeCell ref="D2:D3"/>
    <mergeCell ref="A35:D37"/>
  </mergeCells>
  <printOptions horizontalCentered="1"/>
  <pageMargins left="0.70866141732283472" right="0.70866141732283472" top="1.3385826771653544" bottom="0.35433070866141736" header="0.51181102362204722" footer="0.31496062992125984"/>
  <pageSetup orientation="landscape" r:id="rId1"/>
  <headerFooter>
    <oddHeader>&amp;L&amp;G&amp;C&amp;"Verdana,Negrita"CATASTRO DE VIDES (has)
REGION DEL MAULE&amp;RCUADRO N° 36</oddHeader>
    <oddFooter>&amp;R&amp;F</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opLeftCell="A13" workbookViewId="0">
      <selection activeCell="B33" sqref="B33"/>
    </sheetView>
  </sheetViews>
  <sheetFormatPr baseColWidth="10" defaultColWidth="11.42578125" defaultRowHeight="12.75" x14ac:dyDescent="0.2"/>
  <cols>
    <col min="1" max="1" width="17.42578125" style="3" customWidth="1"/>
    <col min="2" max="2" width="16.140625" style="3" customWidth="1"/>
    <col min="3" max="16384" width="11.42578125" style="3"/>
  </cols>
  <sheetData>
    <row r="1" spans="1:7" ht="13.5" thickBot="1" x14ac:dyDescent="0.25">
      <c r="A1" s="56" t="s">
        <v>415</v>
      </c>
    </row>
    <row r="2" spans="1:7" ht="27" customHeight="1" x14ac:dyDescent="0.2">
      <c r="A2" s="405" t="s">
        <v>234</v>
      </c>
      <c r="B2" s="77" t="s">
        <v>379</v>
      </c>
      <c r="C2" s="383" t="s">
        <v>69</v>
      </c>
    </row>
    <row r="3" spans="1:7" ht="27.75" customHeight="1" x14ac:dyDescent="0.2">
      <c r="A3" s="406"/>
      <c r="B3" s="32" t="s">
        <v>416</v>
      </c>
      <c r="C3" s="384"/>
    </row>
    <row r="4" spans="1:7" x14ac:dyDescent="0.2">
      <c r="A4" s="22" t="s">
        <v>387</v>
      </c>
      <c r="B4" s="15">
        <v>785</v>
      </c>
      <c r="C4" s="20">
        <f t="shared" ref="C4:C33" si="0">SUM(B4:B4)</f>
        <v>785</v>
      </c>
    </row>
    <row r="5" spans="1:7" x14ac:dyDescent="0.2">
      <c r="A5" s="22" t="s">
        <v>388</v>
      </c>
      <c r="B5" s="15">
        <v>1</v>
      </c>
      <c r="C5" s="20">
        <f t="shared" si="0"/>
        <v>1</v>
      </c>
    </row>
    <row r="6" spans="1:7" x14ac:dyDescent="0.2">
      <c r="A6" s="22" t="s">
        <v>389</v>
      </c>
      <c r="B6" s="15">
        <v>4</v>
      </c>
      <c r="C6" s="20">
        <f t="shared" si="0"/>
        <v>4</v>
      </c>
    </row>
    <row r="7" spans="1:7" x14ac:dyDescent="0.2">
      <c r="A7" s="22" t="s">
        <v>390</v>
      </c>
      <c r="B7" s="15">
        <v>9</v>
      </c>
      <c r="C7" s="20">
        <f t="shared" si="0"/>
        <v>9</v>
      </c>
    </row>
    <row r="8" spans="1:7" ht="15" x14ac:dyDescent="0.25">
      <c r="A8" s="22" t="s">
        <v>391</v>
      </c>
      <c r="B8" s="15">
        <v>34</v>
      </c>
      <c r="C8" s="20">
        <f t="shared" si="0"/>
        <v>34</v>
      </c>
      <c r="F8" s="5"/>
      <c r="G8"/>
    </row>
    <row r="9" spans="1:7" ht="15" x14ac:dyDescent="0.25">
      <c r="A9" s="22" t="s">
        <v>392</v>
      </c>
      <c r="B9" s="15">
        <v>278</v>
      </c>
      <c r="C9" s="20">
        <f t="shared" si="0"/>
        <v>278</v>
      </c>
      <c r="F9" s="5"/>
      <c r="G9"/>
    </row>
    <row r="10" spans="1:7" ht="15" x14ac:dyDescent="0.25">
      <c r="A10" s="22" t="s">
        <v>393</v>
      </c>
      <c r="B10" s="15">
        <v>20</v>
      </c>
      <c r="C10" s="20">
        <f t="shared" si="0"/>
        <v>20</v>
      </c>
      <c r="F10" s="5"/>
      <c r="G10"/>
    </row>
    <row r="11" spans="1:7" ht="15" x14ac:dyDescent="0.25">
      <c r="A11" s="22" t="s">
        <v>394</v>
      </c>
      <c r="B11" s="15">
        <v>59</v>
      </c>
      <c r="C11" s="20">
        <f t="shared" si="0"/>
        <v>59</v>
      </c>
      <c r="F11" s="5"/>
      <c r="G11"/>
    </row>
    <row r="12" spans="1:7" ht="15" x14ac:dyDescent="0.25">
      <c r="A12" s="22" t="s">
        <v>395</v>
      </c>
      <c r="B12" s="15">
        <v>3</v>
      </c>
      <c r="C12" s="20">
        <f t="shared" si="0"/>
        <v>3</v>
      </c>
      <c r="F12" s="5"/>
      <c r="G12"/>
    </row>
    <row r="13" spans="1:7" ht="15" x14ac:dyDescent="0.25">
      <c r="A13" s="22" t="s">
        <v>396</v>
      </c>
      <c r="B13" s="15">
        <v>82</v>
      </c>
      <c r="C13" s="20">
        <f t="shared" si="0"/>
        <v>82</v>
      </c>
      <c r="F13" s="5"/>
      <c r="G13"/>
    </row>
    <row r="14" spans="1:7" ht="15" x14ac:dyDescent="0.25">
      <c r="A14" s="22" t="s">
        <v>397</v>
      </c>
      <c r="B14" s="15">
        <v>24</v>
      </c>
      <c r="C14" s="20">
        <f t="shared" si="0"/>
        <v>24</v>
      </c>
      <c r="F14" s="5"/>
      <c r="G14"/>
    </row>
    <row r="15" spans="1:7" ht="15" x14ac:dyDescent="0.25">
      <c r="A15" s="22" t="s">
        <v>163</v>
      </c>
      <c r="B15" s="15">
        <v>124</v>
      </c>
      <c r="C15" s="20">
        <f t="shared" si="0"/>
        <v>124</v>
      </c>
      <c r="F15" s="5"/>
      <c r="G15"/>
    </row>
    <row r="16" spans="1:7" ht="15" x14ac:dyDescent="0.25">
      <c r="A16" s="22" t="s">
        <v>398</v>
      </c>
      <c r="B16" s="15">
        <v>248</v>
      </c>
      <c r="C16" s="20">
        <f t="shared" si="0"/>
        <v>248</v>
      </c>
      <c r="F16" s="5"/>
      <c r="G16"/>
    </row>
    <row r="17" spans="1:28" x14ac:dyDescent="0.2">
      <c r="A17" s="22" t="s">
        <v>399</v>
      </c>
      <c r="B17" s="15">
        <v>20</v>
      </c>
      <c r="C17" s="20">
        <f t="shared" si="0"/>
        <v>20</v>
      </c>
    </row>
    <row r="18" spans="1:28" x14ac:dyDescent="0.2">
      <c r="A18" s="22" t="s">
        <v>400</v>
      </c>
      <c r="B18" s="15">
        <v>17</v>
      </c>
      <c r="C18" s="20">
        <f t="shared" si="0"/>
        <v>17</v>
      </c>
      <c r="AB18" s="27"/>
    </row>
    <row r="19" spans="1:28" x14ac:dyDescent="0.2">
      <c r="A19" s="22" t="s">
        <v>401</v>
      </c>
      <c r="B19" s="15">
        <v>170</v>
      </c>
      <c r="C19" s="20">
        <f t="shared" si="0"/>
        <v>170</v>
      </c>
      <c r="AB19" s="28"/>
    </row>
    <row r="20" spans="1:28" x14ac:dyDescent="0.2">
      <c r="A20" s="22" t="s">
        <v>402</v>
      </c>
      <c r="B20" s="15">
        <v>70</v>
      </c>
      <c r="C20" s="20">
        <f t="shared" si="0"/>
        <v>70</v>
      </c>
    </row>
    <row r="21" spans="1:28" x14ac:dyDescent="0.2">
      <c r="A21" s="22" t="s">
        <v>403</v>
      </c>
      <c r="B21" s="15">
        <v>79</v>
      </c>
      <c r="C21" s="20">
        <f t="shared" si="0"/>
        <v>79</v>
      </c>
    </row>
    <row r="22" spans="1:28" x14ac:dyDescent="0.2">
      <c r="A22" s="22" t="s">
        <v>404</v>
      </c>
      <c r="B22" s="15">
        <v>111</v>
      </c>
      <c r="C22" s="20">
        <f t="shared" si="0"/>
        <v>111</v>
      </c>
    </row>
    <row r="23" spans="1:28" x14ac:dyDescent="0.2">
      <c r="A23" s="22" t="s">
        <v>405</v>
      </c>
      <c r="B23" s="15">
        <v>46</v>
      </c>
      <c r="C23" s="20">
        <f t="shared" si="0"/>
        <v>46</v>
      </c>
    </row>
    <row r="24" spans="1:28" x14ac:dyDescent="0.2">
      <c r="A24" s="22" t="s">
        <v>406</v>
      </c>
      <c r="B24" s="15">
        <v>405</v>
      </c>
      <c r="C24" s="20">
        <f t="shared" si="0"/>
        <v>405</v>
      </c>
    </row>
    <row r="25" spans="1:28" x14ac:dyDescent="0.2">
      <c r="A25" s="22" t="s">
        <v>407</v>
      </c>
      <c r="B25" s="15">
        <v>131</v>
      </c>
      <c r="C25" s="20">
        <f t="shared" si="0"/>
        <v>131</v>
      </c>
    </row>
    <row r="26" spans="1:28" x14ac:dyDescent="0.2">
      <c r="A26" s="22" t="s">
        <v>408</v>
      </c>
      <c r="B26" s="15">
        <v>980</v>
      </c>
      <c r="C26" s="20">
        <f t="shared" si="0"/>
        <v>980</v>
      </c>
    </row>
    <row r="27" spans="1:28" x14ac:dyDescent="0.2">
      <c r="A27" s="22" t="s">
        <v>409</v>
      </c>
      <c r="B27" s="15">
        <v>23</v>
      </c>
      <c r="C27" s="20">
        <f t="shared" si="0"/>
        <v>23</v>
      </c>
    </row>
    <row r="28" spans="1:28" x14ac:dyDescent="0.2">
      <c r="A28" s="22" t="s">
        <v>410</v>
      </c>
      <c r="B28" s="15">
        <v>144</v>
      </c>
      <c r="C28" s="20">
        <f t="shared" si="0"/>
        <v>144</v>
      </c>
    </row>
    <row r="29" spans="1:28" x14ac:dyDescent="0.2">
      <c r="A29" s="22" t="s">
        <v>411</v>
      </c>
      <c r="B29" s="15">
        <v>83</v>
      </c>
      <c r="C29" s="20">
        <f t="shared" si="0"/>
        <v>83</v>
      </c>
    </row>
    <row r="30" spans="1:28" x14ac:dyDescent="0.2">
      <c r="A30" s="22" t="s">
        <v>412</v>
      </c>
      <c r="B30" s="15">
        <v>8</v>
      </c>
      <c r="C30" s="20">
        <f t="shared" si="0"/>
        <v>8</v>
      </c>
    </row>
    <row r="31" spans="1:28" x14ac:dyDescent="0.2">
      <c r="A31" s="22" t="s">
        <v>413</v>
      </c>
      <c r="B31" s="15">
        <v>309</v>
      </c>
      <c r="C31" s="20">
        <f t="shared" si="0"/>
        <v>309</v>
      </c>
    </row>
    <row r="32" spans="1:28" x14ac:dyDescent="0.2">
      <c r="A32" s="22" t="s">
        <v>414</v>
      </c>
      <c r="B32" s="15">
        <v>37</v>
      </c>
      <c r="C32" s="20">
        <f t="shared" si="0"/>
        <v>37</v>
      </c>
    </row>
    <row r="33" spans="1:3" ht="24" customHeight="1" thickBot="1" x14ac:dyDescent="0.25">
      <c r="A33" s="78" t="s">
        <v>239</v>
      </c>
      <c r="B33" s="60">
        <f>SUM(B4:B32)</f>
        <v>4304</v>
      </c>
      <c r="C33" s="61">
        <f t="shared" si="0"/>
        <v>4304</v>
      </c>
    </row>
  </sheetData>
  <mergeCells count="2">
    <mergeCell ref="A2:A3"/>
    <mergeCell ref="C2:C3"/>
  </mergeCells>
  <printOptions horizontalCentered="1"/>
  <pageMargins left="0.70866141732283472" right="0.70866141732283472" top="1.3385826771653544" bottom="0.35433070866141736" header="0.31496062992125984" footer="0.31496062992125984"/>
  <pageSetup orientation="landscape" r:id="rId1"/>
  <headerFooter>
    <oddHeader>&amp;L&amp;G&amp;C&amp;"Verdana,Negrita"NUMERO DE PROPIEDADES CON PLANTACIONES DE VIDES
DE VINIFICACIÓN (has)
REGIÓN DEL MAULE&amp;RCUADRO N° 37</oddHeader>
    <oddFooter>&amp;R&amp;F</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opLeftCell="M1" zoomScale="145" zoomScaleNormal="145" workbookViewId="0">
      <pane ySplit="3" topLeftCell="A28" activePane="bottomLeft" state="frozen"/>
      <selection pane="bottomLeft" activeCell="L31" sqref="L31"/>
    </sheetView>
  </sheetViews>
  <sheetFormatPr baseColWidth="10" defaultColWidth="11.42578125" defaultRowHeight="10.5" x14ac:dyDescent="0.15"/>
  <cols>
    <col min="1" max="1" width="16.7109375" style="4" customWidth="1"/>
    <col min="2" max="2" width="5.85546875" style="4" customWidth="1"/>
    <col min="3" max="3" width="5" style="4" customWidth="1"/>
    <col min="4" max="4" width="6" style="4" customWidth="1"/>
    <col min="5" max="6" width="7.28515625" style="4" customWidth="1"/>
    <col min="7" max="7" width="5.5703125" style="4" customWidth="1"/>
    <col min="8" max="11" width="4.5703125" style="4" customWidth="1"/>
    <col min="12" max="12" width="7.42578125" style="4" customWidth="1"/>
    <col min="13" max="14" width="5.5703125" style="4" customWidth="1"/>
    <col min="15" max="15" width="4.5703125" style="4" customWidth="1"/>
    <col min="16" max="16" width="5.5703125" style="4" customWidth="1"/>
    <col min="17" max="17" width="7" style="4" customWidth="1"/>
    <col min="18" max="18" width="5.5703125" style="4" customWidth="1"/>
    <col min="19" max="19" width="7" style="4" customWidth="1"/>
    <col min="20" max="22" width="5.5703125" style="4" customWidth="1"/>
    <col min="23" max="23" width="7.28515625" style="4" customWidth="1"/>
    <col min="24" max="24" width="8.28515625" style="4" customWidth="1"/>
    <col min="25" max="25" width="5" style="4" customWidth="1"/>
    <col min="26" max="26" width="8" style="4" customWidth="1"/>
    <col min="27" max="27" width="5.140625" style="4" customWidth="1"/>
    <col min="28" max="28" width="8" style="4" customWidth="1"/>
    <col min="29" max="31" width="7" style="4" customWidth="1"/>
    <col min="32" max="32" width="6.28515625" style="4" bestFit="1" customWidth="1"/>
    <col min="33" max="33" width="8.85546875" style="4" bestFit="1" customWidth="1"/>
    <col min="34" max="16384" width="11.42578125" style="4"/>
  </cols>
  <sheetData>
    <row r="1" spans="1:33" s="3" customFormat="1" ht="13.5" thickBot="1" x14ac:dyDescent="0.25">
      <c r="A1" s="56" t="s">
        <v>417</v>
      </c>
    </row>
    <row r="2" spans="1:33" ht="20.25" customHeight="1" x14ac:dyDescent="0.15">
      <c r="A2" s="425" t="s">
        <v>234</v>
      </c>
      <c r="B2" s="427" t="s">
        <v>115</v>
      </c>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9"/>
      <c r="AG2" s="430" t="s">
        <v>69</v>
      </c>
    </row>
    <row r="3" spans="1:33" ht="149.25" customHeight="1" x14ac:dyDescent="0.15">
      <c r="A3" s="426"/>
      <c r="B3" s="144" t="s">
        <v>117</v>
      </c>
      <c r="C3" s="144" t="s">
        <v>118</v>
      </c>
      <c r="D3" s="144" t="s">
        <v>119</v>
      </c>
      <c r="E3" s="144" t="s">
        <v>120</v>
      </c>
      <c r="F3" s="144" t="s">
        <v>121</v>
      </c>
      <c r="G3" s="144" t="s">
        <v>122</v>
      </c>
      <c r="H3" s="144" t="s">
        <v>123</v>
      </c>
      <c r="I3" s="144" t="s">
        <v>418</v>
      </c>
      <c r="J3" s="144" t="s">
        <v>125</v>
      </c>
      <c r="K3" s="144" t="s">
        <v>419</v>
      </c>
      <c r="L3" s="144" t="s">
        <v>128</v>
      </c>
      <c r="M3" s="144" t="s">
        <v>420</v>
      </c>
      <c r="N3" s="144" t="s">
        <v>421</v>
      </c>
      <c r="O3" s="144" t="s">
        <v>134</v>
      </c>
      <c r="P3" s="144" t="s">
        <v>135</v>
      </c>
      <c r="Q3" s="144" t="s">
        <v>136</v>
      </c>
      <c r="R3" s="144" t="s">
        <v>139</v>
      </c>
      <c r="S3" s="144" t="s">
        <v>305</v>
      </c>
      <c r="T3" s="144" t="s">
        <v>422</v>
      </c>
      <c r="U3" s="144" t="s">
        <v>144</v>
      </c>
      <c r="V3" s="144" t="s">
        <v>339</v>
      </c>
      <c r="W3" s="144" t="s">
        <v>146</v>
      </c>
      <c r="X3" s="144" t="s">
        <v>147</v>
      </c>
      <c r="Y3" s="144" t="s">
        <v>148</v>
      </c>
      <c r="Z3" s="144" t="s">
        <v>149</v>
      </c>
      <c r="AA3" s="144" t="s">
        <v>150</v>
      </c>
      <c r="AB3" s="144" t="s">
        <v>151</v>
      </c>
      <c r="AC3" s="144" t="s">
        <v>152</v>
      </c>
      <c r="AD3" s="144" t="s">
        <v>155</v>
      </c>
      <c r="AE3" s="144" t="s">
        <v>342</v>
      </c>
      <c r="AF3" s="144" t="s">
        <v>160</v>
      </c>
      <c r="AG3" s="431"/>
    </row>
    <row r="4" spans="1:33" x14ac:dyDescent="0.15">
      <c r="A4" s="73" t="s">
        <v>387</v>
      </c>
      <c r="B4" s="11"/>
      <c r="C4" s="11">
        <v>0.25</v>
      </c>
      <c r="D4" s="11">
        <v>42.000000000000014</v>
      </c>
      <c r="E4" s="11">
        <v>488.80999999999995</v>
      </c>
      <c r="F4" s="11"/>
      <c r="G4" s="11">
        <v>0.14000000000000001</v>
      </c>
      <c r="H4" s="11"/>
      <c r="I4" s="11"/>
      <c r="J4" s="11"/>
      <c r="K4" s="11">
        <v>0.64</v>
      </c>
      <c r="L4" s="11">
        <v>5.3800000000000008</v>
      </c>
      <c r="M4" s="11">
        <v>0.15</v>
      </c>
      <c r="N4" s="11"/>
      <c r="O4" s="11">
        <v>0.94</v>
      </c>
      <c r="P4" s="11">
        <v>25.31</v>
      </c>
      <c r="Q4" s="11">
        <v>33.08</v>
      </c>
      <c r="R4" s="11">
        <v>12.15</v>
      </c>
      <c r="S4" s="11">
        <v>0.17</v>
      </c>
      <c r="T4" s="11"/>
      <c r="U4" s="11"/>
      <c r="V4" s="11"/>
      <c r="W4" s="11">
        <v>25.869999999999997</v>
      </c>
      <c r="X4" s="11">
        <v>44.14</v>
      </c>
      <c r="Y4" s="11">
        <v>1.93</v>
      </c>
      <c r="Z4" s="11">
        <v>364.03000000000003</v>
      </c>
      <c r="AA4" s="11"/>
      <c r="AB4" s="11">
        <v>24.97</v>
      </c>
      <c r="AC4" s="11">
        <v>88.410000000000011</v>
      </c>
      <c r="AD4" s="11">
        <v>111.47000000000001</v>
      </c>
      <c r="AE4" s="11"/>
      <c r="AF4" s="11">
        <v>56.26</v>
      </c>
      <c r="AG4" s="69">
        <f t="shared" ref="AG4:AG31" si="0">SUM(B4:AF4)</f>
        <v>1326.1</v>
      </c>
    </row>
    <row r="5" spans="1:33" x14ac:dyDescent="0.15">
      <c r="A5" s="73" t="s">
        <v>389</v>
      </c>
      <c r="B5" s="11"/>
      <c r="C5" s="11"/>
      <c r="D5" s="11"/>
      <c r="E5" s="11">
        <v>2.6</v>
      </c>
      <c r="F5" s="11"/>
      <c r="G5" s="11"/>
      <c r="H5" s="11"/>
      <c r="I5" s="11"/>
      <c r="J5" s="11"/>
      <c r="K5" s="11"/>
      <c r="L5" s="11"/>
      <c r="M5" s="11"/>
      <c r="N5" s="11"/>
      <c r="O5" s="11"/>
      <c r="P5" s="11"/>
      <c r="Q5" s="11"/>
      <c r="R5" s="11"/>
      <c r="S5" s="11"/>
      <c r="T5" s="11"/>
      <c r="U5" s="11"/>
      <c r="V5" s="11"/>
      <c r="W5" s="11"/>
      <c r="X5" s="11">
        <v>0.6</v>
      </c>
      <c r="Y5" s="11"/>
      <c r="Z5" s="11">
        <v>9.3000000000000007</v>
      </c>
      <c r="AA5" s="11"/>
      <c r="AB5" s="11"/>
      <c r="AC5" s="11">
        <v>0.17</v>
      </c>
      <c r="AD5" s="11"/>
      <c r="AE5" s="11"/>
      <c r="AF5" s="11"/>
      <c r="AG5" s="69">
        <f t="shared" si="0"/>
        <v>12.67</v>
      </c>
    </row>
    <row r="6" spans="1:33" x14ac:dyDescent="0.15">
      <c r="A6" s="73" t="s">
        <v>390</v>
      </c>
      <c r="B6" s="11"/>
      <c r="C6" s="11"/>
      <c r="D6" s="11"/>
      <c r="E6" s="11">
        <v>0.27</v>
      </c>
      <c r="F6" s="11"/>
      <c r="G6" s="11"/>
      <c r="H6" s="11"/>
      <c r="I6" s="11"/>
      <c r="J6" s="11"/>
      <c r="K6" s="11"/>
      <c r="L6" s="11"/>
      <c r="M6" s="11"/>
      <c r="N6" s="11"/>
      <c r="O6" s="11"/>
      <c r="P6" s="11"/>
      <c r="Q6" s="11"/>
      <c r="R6" s="11"/>
      <c r="S6" s="11"/>
      <c r="T6" s="11"/>
      <c r="U6" s="11"/>
      <c r="V6" s="11"/>
      <c r="W6" s="11"/>
      <c r="X6" s="11">
        <v>1.6</v>
      </c>
      <c r="Y6" s="11"/>
      <c r="Z6" s="11">
        <v>0.88</v>
      </c>
      <c r="AA6" s="11"/>
      <c r="AB6" s="11">
        <v>1</v>
      </c>
      <c r="AC6" s="11"/>
      <c r="AD6" s="11"/>
      <c r="AE6" s="11"/>
      <c r="AF6" s="11"/>
      <c r="AG6" s="69">
        <f t="shared" si="0"/>
        <v>3.75</v>
      </c>
    </row>
    <row r="7" spans="1:33" x14ac:dyDescent="0.15">
      <c r="A7" s="73" t="s">
        <v>391</v>
      </c>
      <c r="B7" s="11"/>
      <c r="C7" s="11"/>
      <c r="D7" s="11"/>
      <c r="E7" s="11">
        <v>18.5</v>
      </c>
      <c r="F7" s="11"/>
      <c r="G7" s="11"/>
      <c r="H7" s="11">
        <v>0.8</v>
      </c>
      <c r="I7" s="11"/>
      <c r="J7" s="11"/>
      <c r="K7" s="11"/>
      <c r="L7" s="11"/>
      <c r="M7" s="11"/>
      <c r="N7" s="11"/>
      <c r="O7" s="11">
        <v>0.8</v>
      </c>
      <c r="P7" s="11"/>
      <c r="Q7" s="11"/>
      <c r="R7" s="11"/>
      <c r="S7" s="11"/>
      <c r="T7" s="11"/>
      <c r="U7" s="11"/>
      <c r="V7" s="11"/>
      <c r="W7" s="11"/>
      <c r="X7" s="11"/>
      <c r="Y7" s="11">
        <v>0.92</v>
      </c>
      <c r="Z7" s="11">
        <v>64.56</v>
      </c>
      <c r="AA7" s="11"/>
      <c r="AB7" s="11"/>
      <c r="AC7" s="11"/>
      <c r="AD7" s="11">
        <v>3.2</v>
      </c>
      <c r="AE7" s="11"/>
      <c r="AF7" s="11">
        <v>3.8000000000000003</v>
      </c>
      <c r="AG7" s="69">
        <f t="shared" si="0"/>
        <v>92.580000000000013</v>
      </c>
    </row>
    <row r="8" spans="1:33" x14ac:dyDescent="0.15">
      <c r="A8" s="73" t="s">
        <v>392</v>
      </c>
      <c r="B8" s="11"/>
      <c r="C8" s="11"/>
      <c r="D8" s="11"/>
      <c r="E8" s="11">
        <v>149.9</v>
      </c>
      <c r="F8" s="11"/>
      <c r="G8" s="11"/>
      <c r="H8" s="11"/>
      <c r="I8" s="11"/>
      <c r="J8" s="11"/>
      <c r="K8" s="11"/>
      <c r="L8" s="11">
        <v>4.96</v>
      </c>
      <c r="M8" s="11"/>
      <c r="N8" s="11"/>
      <c r="O8" s="11">
        <v>0.25</v>
      </c>
      <c r="P8" s="11"/>
      <c r="Q8" s="11"/>
      <c r="R8" s="11"/>
      <c r="S8" s="11"/>
      <c r="T8" s="11"/>
      <c r="U8" s="11"/>
      <c r="V8" s="11"/>
      <c r="W8" s="11">
        <v>1.1299999999999999</v>
      </c>
      <c r="X8" s="11">
        <v>16.579999999999998</v>
      </c>
      <c r="Y8" s="11">
        <v>0.5</v>
      </c>
      <c r="Z8" s="11">
        <v>722.90000000000066</v>
      </c>
      <c r="AA8" s="11">
        <v>8.5</v>
      </c>
      <c r="AB8" s="11">
        <v>89.649999999999991</v>
      </c>
      <c r="AC8" s="11">
        <v>22.57</v>
      </c>
      <c r="AD8" s="11"/>
      <c r="AE8" s="11"/>
      <c r="AF8" s="11">
        <v>17.770000000000003</v>
      </c>
      <c r="AG8" s="69">
        <f t="shared" si="0"/>
        <v>1034.7100000000007</v>
      </c>
    </row>
    <row r="9" spans="1:33" x14ac:dyDescent="0.15">
      <c r="A9" s="73" t="s">
        <v>394</v>
      </c>
      <c r="B9" s="11"/>
      <c r="C9" s="11"/>
      <c r="D9" s="11"/>
      <c r="E9" s="11">
        <v>27.5</v>
      </c>
      <c r="F9" s="11"/>
      <c r="G9" s="11"/>
      <c r="H9" s="11"/>
      <c r="I9" s="11"/>
      <c r="J9" s="11"/>
      <c r="K9" s="11"/>
      <c r="L9" s="11"/>
      <c r="M9" s="11"/>
      <c r="N9" s="11"/>
      <c r="O9" s="11"/>
      <c r="P9" s="11"/>
      <c r="Q9" s="11">
        <v>20</v>
      </c>
      <c r="R9" s="11"/>
      <c r="S9" s="11"/>
      <c r="T9" s="11"/>
      <c r="U9" s="11"/>
      <c r="V9" s="11"/>
      <c r="W9" s="11"/>
      <c r="X9" s="11">
        <v>25</v>
      </c>
      <c r="Y9" s="11"/>
      <c r="Z9" s="11">
        <v>227.79000000000002</v>
      </c>
      <c r="AA9" s="11">
        <v>1.68</v>
      </c>
      <c r="AB9" s="11">
        <v>26</v>
      </c>
      <c r="AC9" s="11">
        <v>20.3</v>
      </c>
      <c r="AD9" s="11"/>
      <c r="AE9" s="11"/>
      <c r="AF9" s="11"/>
      <c r="AG9" s="69">
        <f t="shared" si="0"/>
        <v>348.27000000000004</v>
      </c>
    </row>
    <row r="10" spans="1:33" x14ac:dyDescent="0.15">
      <c r="A10" s="73" t="s">
        <v>395</v>
      </c>
      <c r="B10" s="11"/>
      <c r="C10" s="11"/>
      <c r="D10" s="11"/>
      <c r="E10" s="11"/>
      <c r="F10" s="11"/>
      <c r="G10" s="11"/>
      <c r="H10" s="11"/>
      <c r="I10" s="11"/>
      <c r="J10" s="11"/>
      <c r="K10" s="11"/>
      <c r="L10" s="11"/>
      <c r="M10" s="11"/>
      <c r="N10" s="11"/>
      <c r="O10" s="11"/>
      <c r="P10" s="11"/>
      <c r="Q10" s="11"/>
      <c r="R10" s="11"/>
      <c r="S10" s="11"/>
      <c r="T10" s="11"/>
      <c r="U10" s="11"/>
      <c r="V10" s="11"/>
      <c r="W10" s="11"/>
      <c r="X10" s="11"/>
      <c r="Y10" s="11"/>
      <c r="Z10" s="11">
        <v>1.2</v>
      </c>
      <c r="AA10" s="11"/>
      <c r="AB10" s="11"/>
      <c r="AC10" s="11"/>
      <c r="AD10" s="11"/>
      <c r="AE10" s="11"/>
      <c r="AF10" s="11"/>
      <c r="AG10" s="69">
        <f t="shared" si="0"/>
        <v>1.2</v>
      </c>
    </row>
    <row r="11" spans="1:33" x14ac:dyDescent="0.15">
      <c r="A11" s="73" t="s">
        <v>396</v>
      </c>
      <c r="B11" s="11"/>
      <c r="C11" s="11"/>
      <c r="D11" s="11"/>
      <c r="E11" s="11">
        <v>65.899999999999991</v>
      </c>
      <c r="F11" s="11"/>
      <c r="G11" s="11"/>
      <c r="H11" s="11"/>
      <c r="I11" s="11"/>
      <c r="J11" s="11"/>
      <c r="K11" s="11"/>
      <c r="L11" s="11"/>
      <c r="M11" s="11"/>
      <c r="N11" s="11"/>
      <c r="O11" s="11"/>
      <c r="P11" s="11"/>
      <c r="Q11" s="11"/>
      <c r="R11" s="11"/>
      <c r="S11" s="11"/>
      <c r="T11" s="11"/>
      <c r="U11" s="11"/>
      <c r="V11" s="11"/>
      <c r="W11" s="11"/>
      <c r="X11" s="11"/>
      <c r="Y11" s="11"/>
      <c r="Z11" s="11">
        <v>35.200000000000003</v>
      </c>
      <c r="AA11" s="11">
        <v>2.5</v>
      </c>
      <c r="AB11" s="11"/>
      <c r="AC11" s="11"/>
      <c r="AD11" s="11">
        <v>2.6</v>
      </c>
      <c r="AE11" s="11"/>
      <c r="AF11" s="11">
        <v>4</v>
      </c>
      <c r="AG11" s="69">
        <f t="shared" si="0"/>
        <v>110.19999999999999</v>
      </c>
    </row>
    <row r="12" spans="1:33" x14ac:dyDescent="0.15">
      <c r="A12" s="73" t="s">
        <v>397</v>
      </c>
      <c r="B12" s="11"/>
      <c r="C12" s="11"/>
      <c r="D12" s="11"/>
      <c r="E12" s="11">
        <v>12.76</v>
      </c>
      <c r="F12" s="11"/>
      <c r="G12" s="11"/>
      <c r="H12" s="11"/>
      <c r="I12" s="11"/>
      <c r="J12" s="11"/>
      <c r="K12" s="11"/>
      <c r="L12" s="11"/>
      <c r="M12" s="11"/>
      <c r="N12" s="11"/>
      <c r="O12" s="11"/>
      <c r="P12" s="11"/>
      <c r="Q12" s="11"/>
      <c r="R12" s="11"/>
      <c r="S12" s="11"/>
      <c r="T12" s="11"/>
      <c r="U12" s="11"/>
      <c r="V12" s="11"/>
      <c r="W12" s="11"/>
      <c r="X12" s="11"/>
      <c r="Y12" s="11"/>
      <c r="Z12" s="11">
        <v>14.8</v>
      </c>
      <c r="AA12" s="11"/>
      <c r="AB12" s="11"/>
      <c r="AC12" s="11"/>
      <c r="AD12" s="11"/>
      <c r="AE12" s="11"/>
      <c r="AF12" s="11"/>
      <c r="AG12" s="69">
        <f t="shared" si="0"/>
        <v>27.560000000000002</v>
      </c>
    </row>
    <row r="13" spans="1:33" x14ac:dyDescent="0.15">
      <c r="A13" s="73" t="s">
        <v>163</v>
      </c>
      <c r="B13" s="11"/>
      <c r="C13" s="11"/>
      <c r="D13" s="11"/>
      <c r="E13" s="11">
        <v>95.649999999999991</v>
      </c>
      <c r="F13" s="11"/>
      <c r="G13" s="11"/>
      <c r="H13" s="11"/>
      <c r="I13" s="11"/>
      <c r="J13" s="11"/>
      <c r="K13" s="11"/>
      <c r="L13" s="11"/>
      <c r="M13" s="11"/>
      <c r="N13" s="11"/>
      <c r="O13" s="11"/>
      <c r="P13" s="11"/>
      <c r="Q13" s="11">
        <v>3.15</v>
      </c>
      <c r="R13" s="11">
        <v>9.0399999999999991</v>
      </c>
      <c r="S13" s="11"/>
      <c r="T13" s="11"/>
      <c r="U13" s="11"/>
      <c r="V13" s="11"/>
      <c r="W13" s="11">
        <v>3.3</v>
      </c>
      <c r="X13" s="11"/>
      <c r="Y13" s="11"/>
      <c r="Z13" s="11">
        <v>203.28</v>
      </c>
      <c r="AA13" s="11"/>
      <c r="AB13" s="11"/>
      <c r="AC13" s="11">
        <v>13.1</v>
      </c>
      <c r="AD13" s="11"/>
      <c r="AE13" s="11"/>
      <c r="AF13" s="11"/>
      <c r="AG13" s="69">
        <f t="shared" si="0"/>
        <v>327.52000000000004</v>
      </c>
    </row>
    <row r="14" spans="1:33" x14ac:dyDescent="0.15">
      <c r="A14" s="73" t="s">
        <v>398</v>
      </c>
      <c r="B14" s="11"/>
      <c r="C14" s="11"/>
      <c r="D14" s="11"/>
      <c r="E14" s="11">
        <v>687.81999999999994</v>
      </c>
      <c r="F14" s="11">
        <v>0.6</v>
      </c>
      <c r="G14" s="11">
        <v>4.0999999999999996</v>
      </c>
      <c r="H14" s="11"/>
      <c r="I14" s="11"/>
      <c r="J14" s="11"/>
      <c r="K14" s="11"/>
      <c r="L14" s="11">
        <v>8.66</v>
      </c>
      <c r="M14" s="11"/>
      <c r="N14" s="11"/>
      <c r="O14" s="11"/>
      <c r="P14" s="11"/>
      <c r="Q14" s="11">
        <v>17.990000000000002</v>
      </c>
      <c r="R14" s="11"/>
      <c r="S14" s="11"/>
      <c r="T14" s="11"/>
      <c r="U14" s="11"/>
      <c r="V14" s="11"/>
      <c r="W14" s="11">
        <v>124.89000000000001</v>
      </c>
      <c r="X14" s="11">
        <v>20.78</v>
      </c>
      <c r="Y14" s="11"/>
      <c r="Z14" s="11">
        <v>1382.9000000000003</v>
      </c>
      <c r="AA14" s="11"/>
      <c r="AB14" s="11">
        <v>39.099999999999994</v>
      </c>
      <c r="AC14" s="11">
        <v>10.45</v>
      </c>
      <c r="AD14" s="11"/>
      <c r="AE14" s="11"/>
      <c r="AF14" s="11">
        <v>29.46</v>
      </c>
      <c r="AG14" s="69">
        <f t="shared" si="0"/>
        <v>2326.75</v>
      </c>
    </row>
    <row r="15" spans="1:33" x14ac:dyDescent="0.15">
      <c r="A15" s="73" t="s">
        <v>399</v>
      </c>
      <c r="B15" s="11"/>
      <c r="C15" s="11"/>
      <c r="D15" s="11"/>
      <c r="E15" s="11">
        <v>26.650000000000002</v>
      </c>
      <c r="F15" s="11"/>
      <c r="G15" s="11"/>
      <c r="H15" s="11"/>
      <c r="I15" s="11"/>
      <c r="J15" s="11"/>
      <c r="K15" s="11"/>
      <c r="L15" s="11"/>
      <c r="M15" s="11"/>
      <c r="N15" s="11"/>
      <c r="O15" s="11"/>
      <c r="P15" s="11"/>
      <c r="Q15" s="11"/>
      <c r="R15" s="11"/>
      <c r="S15" s="11"/>
      <c r="T15" s="11"/>
      <c r="U15" s="11"/>
      <c r="V15" s="11"/>
      <c r="W15" s="11"/>
      <c r="X15" s="11">
        <v>2</v>
      </c>
      <c r="Y15" s="11"/>
      <c r="Z15" s="11">
        <v>29.800000000000004</v>
      </c>
      <c r="AA15" s="11"/>
      <c r="AB15" s="11"/>
      <c r="AC15" s="11">
        <v>69</v>
      </c>
      <c r="AD15" s="11">
        <v>3</v>
      </c>
      <c r="AE15" s="11"/>
      <c r="AF15" s="11"/>
      <c r="AG15" s="69">
        <f t="shared" si="0"/>
        <v>130.44999999999999</v>
      </c>
    </row>
    <row r="16" spans="1:33" x14ac:dyDescent="0.15">
      <c r="A16" s="73" t="s">
        <v>400</v>
      </c>
      <c r="B16" s="11"/>
      <c r="C16" s="11"/>
      <c r="D16" s="11"/>
      <c r="E16" s="11">
        <v>17.7</v>
      </c>
      <c r="F16" s="11"/>
      <c r="G16" s="11"/>
      <c r="H16" s="11"/>
      <c r="I16" s="11"/>
      <c r="J16" s="11"/>
      <c r="K16" s="11"/>
      <c r="L16" s="11"/>
      <c r="M16" s="11"/>
      <c r="N16" s="11"/>
      <c r="O16" s="11"/>
      <c r="P16" s="11"/>
      <c r="Q16" s="11"/>
      <c r="R16" s="11"/>
      <c r="S16" s="11"/>
      <c r="T16" s="11"/>
      <c r="U16" s="11"/>
      <c r="V16" s="11"/>
      <c r="W16" s="11"/>
      <c r="X16" s="11"/>
      <c r="Y16" s="11"/>
      <c r="Z16" s="11">
        <v>7.7</v>
      </c>
      <c r="AA16" s="11"/>
      <c r="AB16" s="11"/>
      <c r="AC16" s="11"/>
      <c r="AD16" s="11"/>
      <c r="AE16" s="11"/>
      <c r="AF16" s="11"/>
      <c r="AG16" s="69">
        <f t="shared" si="0"/>
        <v>25.4</v>
      </c>
    </row>
    <row r="17" spans="1:33" x14ac:dyDescent="0.15">
      <c r="A17" s="73" t="s">
        <v>401</v>
      </c>
      <c r="B17" s="11"/>
      <c r="C17" s="11"/>
      <c r="D17" s="11"/>
      <c r="E17" s="11">
        <v>121.41000000000001</v>
      </c>
      <c r="F17" s="11"/>
      <c r="G17" s="11">
        <v>25.330000000000002</v>
      </c>
      <c r="H17" s="11"/>
      <c r="I17" s="11"/>
      <c r="J17" s="11"/>
      <c r="K17" s="11"/>
      <c r="L17" s="11">
        <v>2.52</v>
      </c>
      <c r="M17" s="11"/>
      <c r="N17" s="11"/>
      <c r="O17" s="11"/>
      <c r="P17" s="11"/>
      <c r="Q17" s="11">
        <v>0.4</v>
      </c>
      <c r="R17" s="11">
        <v>22.279999999999998</v>
      </c>
      <c r="S17" s="11"/>
      <c r="T17" s="11"/>
      <c r="U17" s="11"/>
      <c r="V17" s="11"/>
      <c r="W17" s="11">
        <v>99.600000000000009</v>
      </c>
      <c r="X17" s="11">
        <v>8.9600000000000009</v>
      </c>
      <c r="Y17" s="11"/>
      <c r="Z17" s="11">
        <v>115</v>
      </c>
      <c r="AA17" s="11"/>
      <c r="AB17" s="11"/>
      <c r="AC17" s="11">
        <v>29.200000000000003</v>
      </c>
      <c r="AD17" s="11">
        <v>16.759999999999998</v>
      </c>
      <c r="AE17" s="11"/>
      <c r="AF17" s="11">
        <v>26.37</v>
      </c>
      <c r="AG17" s="69">
        <f t="shared" si="0"/>
        <v>467.83</v>
      </c>
    </row>
    <row r="18" spans="1:33" x14ac:dyDescent="0.15">
      <c r="A18" s="73" t="s">
        <v>402</v>
      </c>
      <c r="B18" s="11"/>
      <c r="C18" s="11"/>
      <c r="D18" s="11"/>
      <c r="E18" s="11">
        <v>115.84</v>
      </c>
      <c r="F18" s="11"/>
      <c r="G18" s="11"/>
      <c r="H18" s="11"/>
      <c r="I18" s="11"/>
      <c r="J18" s="11"/>
      <c r="K18" s="11"/>
      <c r="L18" s="11"/>
      <c r="M18" s="11"/>
      <c r="N18" s="11"/>
      <c r="O18" s="11"/>
      <c r="P18" s="11"/>
      <c r="Q18" s="11"/>
      <c r="R18" s="11"/>
      <c r="S18" s="11">
        <v>6.53</v>
      </c>
      <c r="T18" s="11"/>
      <c r="U18" s="11"/>
      <c r="V18" s="11"/>
      <c r="W18" s="11"/>
      <c r="X18" s="11"/>
      <c r="Y18" s="11"/>
      <c r="Z18" s="11">
        <v>284.11999999999995</v>
      </c>
      <c r="AA18" s="11"/>
      <c r="AB18" s="11">
        <v>7.8999999999999995</v>
      </c>
      <c r="AC18" s="11">
        <v>2</v>
      </c>
      <c r="AD18" s="11"/>
      <c r="AE18" s="11"/>
      <c r="AF18" s="11">
        <v>3.1</v>
      </c>
      <c r="AG18" s="69">
        <f t="shared" si="0"/>
        <v>419.48999999999995</v>
      </c>
    </row>
    <row r="19" spans="1:33" x14ac:dyDescent="0.15">
      <c r="A19" s="73" t="s">
        <v>403</v>
      </c>
      <c r="B19" s="11"/>
      <c r="C19" s="11"/>
      <c r="D19" s="11"/>
      <c r="E19" s="11">
        <v>121.37</v>
      </c>
      <c r="F19" s="11"/>
      <c r="G19" s="11"/>
      <c r="H19" s="11"/>
      <c r="I19" s="11"/>
      <c r="J19" s="11"/>
      <c r="K19" s="11"/>
      <c r="L19" s="11">
        <v>0.42</v>
      </c>
      <c r="M19" s="11"/>
      <c r="N19" s="11"/>
      <c r="O19" s="11"/>
      <c r="P19" s="11"/>
      <c r="Q19" s="11"/>
      <c r="R19" s="11">
        <v>1</v>
      </c>
      <c r="S19" s="11"/>
      <c r="T19" s="11"/>
      <c r="U19" s="11"/>
      <c r="V19" s="11"/>
      <c r="W19" s="11">
        <v>6.9799999999999995</v>
      </c>
      <c r="X19" s="11">
        <v>4.21</v>
      </c>
      <c r="Y19" s="11">
        <v>4.17</v>
      </c>
      <c r="Z19" s="11">
        <v>78</v>
      </c>
      <c r="AA19" s="11"/>
      <c r="AB19" s="11"/>
      <c r="AC19" s="11">
        <v>1</v>
      </c>
      <c r="AD19" s="11"/>
      <c r="AE19" s="11"/>
      <c r="AF19" s="11">
        <v>3</v>
      </c>
      <c r="AG19" s="69">
        <f t="shared" si="0"/>
        <v>220.15</v>
      </c>
    </row>
    <row r="20" spans="1:33" x14ac:dyDescent="0.15">
      <c r="A20" s="73" t="s">
        <v>404</v>
      </c>
      <c r="B20" s="11"/>
      <c r="C20" s="11"/>
      <c r="D20" s="11"/>
      <c r="E20" s="11">
        <v>200.84</v>
      </c>
      <c r="F20" s="11"/>
      <c r="G20" s="11"/>
      <c r="H20" s="11"/>
      <c r="I20" s="11"/>
      <c r="J20" s="11"/>
      <c r="K20" s="11"/>
      <c r="L20" s="11">
        <v>25.439999999999994</v>
      </c>
      <c r="M20" s="11"/>
      <c r="N20" s="11"/>
      <c r="O20" s="11">
        <v>0.8</v>
      </c>
      <c r="P20" s="11"/>
      <c r="Q20" s="11"/>
      <c r="R20" s="11"/>
      <c r="S20" s="11"/>
      <c r="T20" s="11"/>
      <c r="U20" s="11"/>
      <c r="V20" s="11"/>
      <c r="W20" s="11">
        <v>5.05</v>
      </c>
      <c r="X20" s="11">
        <v>19.869999999999997</v>
      </c>
      <c r="Y20" s="11">
        <v>0.79</v>
      </c>
      <c r="Z20" s="11">
        <v>822.5100000000001</v>
      </c>
      <c r="AA20" s="11">
        <v>11.81</v>
      </c>
      <c r="AB20" s="11">
        <v>50.48</v>
      </c>
      <c r="AC20" s="11">
        <v>26.68</v>
      </c>
      <c r="AD20" s="11"/>
      <c r="AE20" s="11"/>
      <c r="AF20" s="11">
        <v>6.26</v>
      </c>
      <c r="AG20" s="69">
        <f t="shared" si="0"/>
        <v>1170.5300000000002</v>
      </c>
    </row>
    <row r="21" spans="1:33" x14ac:dyDescent="0.15">
      <c r="A21" s="73" t="s">
        <v>405</v>
      </c>
      <c r="B21" s="11"/>
      <c r="C21" s="11"/>
      <c r="D21" s="11"/>
      <c r="E21" s="11">
        <v>67.06</v>
      </c>
      <c r="F21" s="11"/>
      <c r="G21" s="11">
        <v>0.02</v>
      </c>
      <c r="H21" s="11"/>
      <c r="I21" s="11"/>
      <c r="J21" s="11"/>
      <c r="K21" s="11"/>
      <c r="L21" s="11">
        <v>1.8</v>
      </c>
      <c r="M21" s="11"/>
      <c r="N21" s="11"/>
      <c r="O21" s="11"/>
      <c r="P21" s="11"/>
      <c r="Q21" s="11"/>
      <c r="R21" s="11"/>
      <c r="S21" s="11"/>
      <c r="T21" s="11">
        <v>0.02</v>
      </c>
      <c r="U21" s="11"/>
      <c r="V21" s="11"/>
      <c r="W21" s="11"/>
      <c r="X21" s="11"/>
      <c r="Y21" s="11"/>
      <c r="Z21" s="11">
        <v>384.53000000000003</v>
      </c>
      <c r="AA21" s="11">
        <v>3.78</v>
      </c>
      <c r="AB21" s="11">
        <v>1.7</v>
      </c>
      <c r="AC21" s="11">
        <v>16.18</v>
      </c>
      <c r="AD21" s="11"/>
      <c r="AE21" s="11"/>
      <c r="AF21" s="11">
        <v>9.06</v>
      </c>
      <c r="AG21" s="69">
        <f t="shared" si="0"/>
        <v>484.15</v>
      </c>
    </row>
    <row r="22" spans="1:33" x14ac:dyDescent="0.15">
      <c r="A22" s="73" t="s">
        <v>406</v>
      </c>
      <c r="B22" s="11">
        <v>0.15</v>
      </c>
      <c r="C22" s="11"/>
      <c r="D22" s="11"/>
      <c r="E22" s="11">
        <v>235.18000000000009</v>
      </c>
      <c r="F22" s="11"/>
      <c r="G22" s="11"/>
      <c r="H22" s="11"/>
      <c r="I22" s="11"/>
      <c r="J22" s="11"/>
      <c r="K22" s="11"/>
      <c r="L22" s="11">
        <v>4.82</v>
      </c>
      <c r="M22" s="11"/>
      <c r="N22" s="11"/>
      <c r="O22" s="11">
        <v>2.21</v>
      </c>
      <c r="P22" s="11"/>
      <c r="Q22" s="11">
        <v>42.080000000000005</v>
      </c>
      <c r="R22" s="11"/>
      <c r="S22" s="11"/>
      <c r="T22" s="11"/>
      <c r="U22" s="11"/>
      <c r="V22" s="11"/>
      <c r="W22" s="11">
        <v>16.2</v>
      </c>
      <c r="X22" s="11"/>
      <c r="Y22" s="11">
        <v>0.81</v>
      </c>
      <c r="Z22" s="11">
        <v>465.73999999999984</v>
      </c>
      <c r="AA22" s="11"/>
      <c r="AB22" s="11">
        <v>19.580000000000002</v>
      </c>
      <c r="AC22" s="11">
        <v>18.43</v>
      </c>
      <c r="AD22" s="11">
        <v>1.43</v>
      </c>
      <c r="AE22" s="11"/>
      <c r="AF22" s="11">
        <v>33.17</v>
      </c>
      <c r="AG22" s="69">
        <f t="shared" si="0"/>
        <v>839.79999999999984</v>
      </c>
    </row>
    <row r="23" spans="1:33" x14ac:dyDescent="0.15">
      <c r="A23" s="73" t="s">
        <v>407</v>
      </c>
      <c r="B23" s="11">
        <v>0.47</v>
      </c>
      <c r="C23" s="11"/>
      <c r="D23" s="11"/>
      <c r="E23" s="11">
        <v>283.52000000000004</v>
      </c>
      <c r="F23" s="11"/>
      <c r="G23" s="11"/>
      <c r="H23" s="11"/>
      <c r="I23" s="11"/>
      <c r="J23" s="11"/>
      <c r="K23" s="11"/>
      <c r="L23" s="11">
        <v>32.76</v>
      </c>
      <c r="M23" s="11"/>
      <c r="N23" s="11"/>
      <c r="O23" s="11"/>
      <c r="P23" s="11"/>
      <c r="Q23" s="11"/>
      <c r="R23" s="11"/>
      <c r="S23" s="11">
        <v>4</v>
      </c>
      <c r="T23" s="11"/>
      <c r="U23" s="11"/>
      <c r="V23" s="11"/>
      <c r="W23" s="11">
        <v>35.300000000000004</v>
      </c>
      <c r="X23" s="11">
        <v>1.5</v>
      </c>
      <c r="Y23" s="11"/>
      <c r="Z23" s="11">
        <v>575.5</v>
      </c>
      <c r="AA23" s="11"/>
      <c r="AB23" s="11">
        <v>8.93</v>
      </c>
      <c r="AC23" s="11"/>
      <c r="AD23" s="11">
        <v>0.15</v>
      </c>
      <c r="AE23" s="11"/>
      <c r="AF23" s="11">
        <v>9.75</v>
      </c>
      <c r="AG23" s="69">
        <f t="shared" si="0"/>
        <v>951.88</v>
      </c>
    </row>
    <row r="24" spans="1:33" x14ac:dyDescent="0.15">
      <c r="A24" s="73" t="s">
        <v>408</v>
      </c>
      <c r="B24" s="11"/>
      <c r="C24" s="11"/>
      <c r="D24" s="11"/>
      <c r="E24" s="11">
        <v>264.57</v>
      </c>
      <c r="F24" s="11"/>
      <c r="G24" s="11">
        <v>1.8</v>
      </c>
      <c r="H24" s="11">
        <v>1.5</v>
      </c>
      <c r="I24" s="11">
        <v>0.1</v>
      </c>
      <c r="J24" s="11">
        <v>0.1</v>
      </c>
      <c r="K24" s="11"/>
      <c r="L24" s="11">
        <v>10.89</v>
      </c>
      <c r="M24" s="11"/>
      <c r="N24" s="11">
        <v>0.1</v>
      </c>
      <c r="O24" s="11">
        <v>0.92999999999999994</v>
      </c>
      <c r="P24" s="11"/>
      <c r="Q24" s="11">
        <v>47.800000000000004</v>
      </c>
      <c r="R24" s="11">
        <v>22.290000000000003</v>
      </c>
      <c r="S24" s="11">
        <v>83.679999999999993</v>
      </c>
      <c r="T24" s="11"/>
      <c r="U24" s="11">
        <v>0.1</v>
      </c>
      <c r="V24" s="11">
        <v>0.1</v>
      </c>
      <c r="W24" s="11">
        <v>6</v>
      </c>
      <c r="X24" s="11">
        <v>10.48</v>
      </c>
      <c r="Y24" s="11">
        <v>0.63</v>
      </c>
      <c r="Z24" s="11">
        <v>450.06</v>
      </c>
      <c r="AA24" s="11"/>
      <c r="AB24" s="11">
        <v>18.82</v>
      </c>
      <c r="AC24" s="11">
        <v>24.51</v>
      </c>
      <c r="AD24" s="11">
        <v>360.83</v>
      </c>
      <c r="AE24" s="11">
        <v>0.1</v>
      </c>
      <c r="AF24" s="11">
        <v>3.9</v>
      </c>
      <c r="AG24" s="69">
        <f t="shared" si="0"/>
        <v>1309.2900000000002</v>
      </c>
    </row>
    <row r="25" spans="1:33" x14ac:dyDescent="0.15">
      <c r="A25" s="73" t="s">
        <v>409</v>
      </c>
      <c r="B25" s="11"/>
      <c r="C25" s="11"/>
      <c r="D25" s="11"/>
      <c r="E25" s="11">
        <v>73.160000000000011</v>
      </c>
      <c r="F25" s="11"/>
      <c r="G25" s="11"/>
      <c r="H25" s="11"/>
      <c r="I25" s="11"/>
      <c r="J25" s="11"/>
      <c r="K25" s="11"/>
      <c r="L25" s="11">
        <v>6.6499999999999995</v>
      </c>
      <c r="M25" s="11"/>
      <c r="N25" s="11"/>
      <c r="O25" s="11"/>
      <c r="P25" s="11"/>
      <c r="Q25" s="11"/>
      <c r="R25" s="11"/>
      <c r="S25" s="11"/>
      <c r="T25" s="11"/>
      <c r="U25" s="11"/>
      <c r="V25" s="11"/>
      <c r="W25" s="11"/>
      <c r="X25" s="11">
        <v>1.3</v>
      </c>
      <c r="Y25" s="11"/>
      <c r="Z25" s="11">
        <v>178.18999999999997</v>
      </c>
      <c r="AA25" s="11">
        <v>3.62</v>
      </c>
      <c r="AB25" s="11">
        <v>1.7</v>
      </c>
      <c r="AC25" s="11"/>
      <c r="AD25" s="11"/>
      <c r="AE25" s="11"/>
      <c r="AF25" s="11">
        <v>24.96</v>
      </c>
      <c r="AG25" s="69">
        <f t="shared" si="0"/>
        <v>289.57999999999993</v>
      </c>
    </row>
    <row r="26" spans="1:33" x14ac:dyDescent="0.15">
      <c r="A26" s="73" t="s">
        <v>410</v>
      </c>
      <c r="B26" s="11"/>
      <c r="C26" s="11"/>
      <c r="D26" s="11"/>
      <c r="E26" s="11">
        <v>147.45999999999998</v>
      </c>
      <c r="F26" s="11"/>
      <c r="G26" s="11"/>
      <c r="H26" s="11"/>
      <c r="I26" s="11"/>
      <c r="J26" s="11"/>
      <c r="K26" s="11"/>
      <c r="L26" s="11">
        <v>1.7</v>
      </c>
      <c r="M26" s="11"/>
      <c r="N26" s="11"/>
      <c r="O26" s="11"/>
      <c r="P26" s="11"/>
      <c r="Q26" s="11"/>
      <c r="R26" s="11"/>
      <c r="S26" s="11"/>
      <c r="T26" s="11"/>
      <c r="U26" s="11"/>
      <c r="V26" s="11"/>
      <c r="W26" s="11">
        <v>2.6</v>
      </c>
      <c r="X26" s="11"/>
      <c r="Y26" s="11"/>
      <c r="Z26" s="11">
        <v>196.98000000000002</v>
      </c>
      <c r="AA26" s="11">
        <v>8.2800000000000011</v>
      </c>
      <c r="AB26" s="11">
        <v>41.2</v>
      </c>
      <c r="AC26" s="11">
        <v>24.7</v>
      </c>
      <c r="AD26" s="11">
        <v>2.75</v>
      </c>
      <c r="AE26" s="11"/>
      <c r="AF26" s="11"/>
      <c r="AG26" s="69">
        <f t="shared" si="0"/>
        <v>425.66999999999996</v>
      </c>
    </row>
    <row r="27" spans="1:33" x14ac:dyDescent="0.15">
      <c r="A27" s="73" t="s">
        <v>411</v>
      </c>
      <c r="B27" s="11"/>
      <c r="C27" s="11"/>
      <c r="D27" s="11"/>
      <c r="E27" s="11">
        <v>91.660000000000025</v>
      </c>
      <c r="F27" s="11"/>
      <c r="G27" s="11"/>
      <c r="H27" s="11"/>
      <c r="I27" s="11"/>
      <c r="J27" s="11"/>
      <c r="K27" s="11"/>
      <c r="L27" s="11"/>
      <c r="M27" s="11"/>
      <c r="N27" s="11"/>
      <c r="O27" s="11"/>
      <c r="P27" s="11"/>
      <c r="Q27" s="11"/>
      <c r="R27" s="11"/>
      <c r="S27" s="11"/>
      <c r="T27" s="11"/>
      <c r="U27" s="11"/>
      <c r="V27" s="11"/>
      <c r="W27" s="11"/>
      <c r="X27" s="11"/>
      <c r="Y27" s="11"/>
      <c r="Z27" s="11">
        <v>120.32000000000001</v>
      </c>
      <c r="AA27" s="11"/>
      <c r="AB27" s="11"/>
      <c r="AC27" s="11"/>
      <c r="AD27" s="11"/>
      <c r="AE27" s="11"/>
      <c r="AF27" s="11"/>
      <c r="AG27" s="69">
        <f t="shared" si="0"/>
        <v>211.98000000000002</v>
      </c>
    </row>
    <row r="28" spans="1:33" x14ac:dyDescent="0.15">
      <c r="A28" s="73" t="s">
        <v>412</v>
      </c>
      <c r="B28" s="11"/>
      <c r="C28" s="11"/>
      <c r="D28" s="11"/>
      <c r="E28" s="11">
        <v>2.5</v>
      </c>
      <c r="F28" s="11"/>
      <c r="G28" s="11"/>
      <c r="H28" s="11"/>
      <c r="I28" s="11"/>
      <c r="J28" s="11"/>
      <c r="K28" s="11"/>
      <c r="L28" s="11"/>
      <c r="M28" s="11"/>
      <c r="N28" s="11"/>
      <c r="O28" s="11"/>
      <c r="P28" s="11"/>
      <c r="Q28" s="11"/>
      <c r="R28" s="11"/>
      <c r="S28" s="11"/>
      <c r="T28" s="11"/>
      <c r="U28" s="11"/>
      <c r="V28" s="11"/>
      <c r="W28" s="11"/>
      <c r="X28" s="11"/>
      <c r="Y28" s="11"/>
      <c r="Z28" s="11">
        <v>92.99</v>
      </c>
      <c r="AA28" s="11"/>
      <c r="AB28" s="11"/>
      <c r="AC28" s="11"/>
      <c r="AD28" s="11"/>
      <c r="AE28" s="11"/>
      <c r="AF28" s="11"/>
      <c r="AG28" s="69">
        <f t="shared" si="0"/>
        <v>95.49</v>
      </c>
    </row>
    <row r="29" spans="1:33" x14ac:dyDescent="0.15">
      <c r="A29" s="73" t="s">
        <v>413</v>
      </c>
      <c r="B29" s="11"/>
      <c r="C29" s="11"/>
      <c r="D29" s="11"/>
      <c r="E29" s="11">
        <v>306.43</v>
      </c>
      <c r="F29" s="11"/>
      <c r="G29" s="11"/>
      <c r="H29" s="11"/>
      <c r="I29" s="11"/>
      <c r="J29" s="11"/>
      <c r="K29" s="11"/>
      <c r="L29" s="11"/>
      <c r="M29" s="11"/>
      <c r="N29" s="11"/>
      <c r="O29" s="11"/>
      <c r="P29" s="11"/>
      <c r="Q29" s="11">
        <v>10.350000000000001</v>
      </c>
      <c r="R29" s="11">
        <v>0.5</v>
      </c>
      <c r="S29" s="11">
        <v>22.04</v>
      </c>
      <c r="T29" s="11"/>
      <c r="U29" s="11"/>
      <c r="V29" s="11"/>
      <c r="W29" s="11"/>
      <c r="X29" s="11"/>
      <c r="Y29" s="11"/>
      <c r="Z29" s="11">
        <v>393.49000000000007</v>
      </c>
      <c r="AA29" s="11">
        <v>3.8</v>
      </c>
      <c r="AB29" s="11">
        <v>22.6</v>
      </c>
      <c r="AC29" s="11">
        <v>43.98</v>
      </c>
      <c r="AD29" s="11">
        <v>42.08</v>
      </c>
      <c r="AE29" s="11"/>
      <c r="AF29" s="11">
        <v>36.969999999999992</v>
      </c>
      <c r="AG29" s="69">
        <f t="shared" si="0"/>
        <v>882.24000000000024</v>
      </c>
    </row>
    <row r="30" spans="1:33" x14ac:dyDescent="0.15">
      <c r="A30" s="73" t="s">
        <v>414</v>
      </c>
      <c r="B30" s="11"/>
      <c r="C30" s="11"/>
      <c r="D30" s="11"/>
      <c r="E30" s="11">
        <v>71.240000000000009</v>
      </c>
      <c r="F30" s="11"/>
      <c r="G30" s="11"/>
      <c r="H30" s="11"/>
      <c r="I30" s="11"/>
      <c r="J30" s="11"/>
      <c r="K30" s="11"/>
      <c r="L30" s="11"/>
      <c r="M30" s="11"/>
      <c r="N30" s="11"/>
      <c r="O30" s="11"/>
      <c r="P30" s="11"/>
      <c r="Q30" s="11"/>
      <c r="R30" s="11"/>
      <c r="S30" s="11">
        <v>0.5</v>
      </c>
      <c r="T30" s="11"/>
      <c r="U30" s="11"/>
      <c r="V30" s="11"/>
      <c r="W30" s="11"/>
      <c r="X30" s="11"/>
      <c r="Y30" s="11"/>
      <c r="Z30" s="11">
        <v>73.95</v>
      </c>
      <c r="AA30" s="11">
        <v>23.2</v>
      </c>
      <c r="AB30" s="11">
        <v>35.5</v>
      </c>
      <c r="AC30" s="11">
        <v>4.2</v>
      </c>
      <c r="AD30" s="11">
        <v>0.5</v>
      </c>
      <c r="AE30" s="11"/>
      <c r="AF30" s="11">
        <v>2</v>
      </c>
      <c r="AG30" s="69">
        <f t="shared" si="0"/>
        <v>211.08999999999997</v>
      </c>
    </row>
    <row r="31" spans="1:33" s="33" customFormat="1" ht="11.25" thickBot="1" x14ac:dyDescent="0.2">
      <c r="A31" s="74" t="s">
        <v>239</v>
      </c>
      <c r="B31" s="75">
        <f t="shared" ref="B31:AF31" si="1">SUM(B4:B30)</f>
        <v>0.62</v>
      </c>
      <c r="C31" s="75">
        <f t="shared" si="1"/>
        <v>0.25</v>
      </c>
      <c r="D31" s="75">
        <f t="shared" si="1"/>
        <v>42.000000000000014</v>
      </c>
      <c r="E31" s="75">
        <f t="shared" si="1"/>
        <v>3696.3</v>
      </c>
      <c r="F31" s="75">
        <f t="shared" si="1"/>
        <v>0.6</v>
      </c>
      <c r="G31" s="75">
        <f t="shared" si="1"/>
        <v>31.39</v>
      </c>
      <c r="H31" s="75">
        <f t="shared" si="1"/>
        <v>2.2999999999999998</v>
      </c>
      <c r="I31" s="75">
        <f t="shared" si="1"/>
        <v>0.1</v>
      </c>
      <c r="J31" s="75">
        <f t="shared" si="1"/>
        <v>0.1</v>
      </c>
      <c r="K31" s="75">
        <f t="shared" si="1"/>
        <v>0.64</v>
      </c>
      <c r="L31" s="75">
        <f t="shared" si="1"/>
        <v>106</v>
      </c>
      <c r="M31" s="75">
        <f t="shared" si="1"/>
        <v>0.15</v>
      </c>
      <c r="N31" s="75">
        <f t="shared" si="1"/>
        <v>0.1</v>
      </c>
      <c r="O31" s="75">
        <f t="shared" si="1"/>
        <v>5.93</v>
      </c>
      <c r="P31" s="75">
        <f t="shared" si="1"/>
        <v>25.31</v>
      </c>
      <c r="Q31" s="75">
        <f t="shared" si="1"/>
        <v>174.85000000000002</v>
      </c>
      <c r="R31" s="75">
        <f t="shared" si="1"/>
        <v>67.260000000000005</v>
      </c>
      <c r="S31" s="75">
        <f t="shared" si="1"/>
        <v>116.91999999999999</v>
      </c>
      <c r="T31" s="75">
        <f t="shared" si="1"/>
        <v>0.02</v>
      </c>
      <c r="U31" s="75">
        <f t="shared" si="1"/>
        <v>0.1</v>
      </c>
      <c r="V31" s="75">
        <f t="shared" si="1"/>
        <v>0.1</v>
      </c>
      <c r="W31" s="75">
        <f t="shared" si="1"/>
        <v>326.92000000000007</v>
      </c>
      <c r="X31" s="75">
        <f t="shared" si="1"/>
        <v>157.01999999999998</v>
      </c>
      <c r="Y31" s="75">
        <f t="shared" si="1"/>
        <v>9.75</v>
      </c>
      <c r="Z31" s="75">
        <f t="shared" si="1"/>
        <v>7295.72</v>
      </c>
      <c r="AA31" s="75">
        <f t="shared" si="1"/>
        <v>67.17</v>
      </c>
      <c r="AB31" s="75">
        <f t="shared" si="1"/>
        <v>389.13</v>
      </c>
      <c r="AC31" s="75">
        <f t="shared" si="1"/>
        <v>414.88</v>
      </c>
      <c r="AD31" s="75">
        <f t="shared" si="1"/>
        <v>544.77</v>
      </c>
      <c r="AE31" s="75">
        <f t="shared" si="1"/>
        <v>0.1</v>
      </c>
      <c r="AF31" s="75">
        <f t="shared" si="1"/>
        <v>269.83</v>
      </c>
      <c r="AG31" s="76">
        <f t="shared" si="0"/>
        <v>13746.33</v>
      </c>
    </row>
  </sheetData>
  <mergeCells count="3">
    <mergeCell ref="A2:A3"/>
    <mergeCell ref="B2:AF2"/>
    <mergeCell ref="AG2:AG3"/>
  </mergeCells>
  <printOptions horizontalCentered="1"/>
  <pageMargins left="0" right="0" top="1.3385826771653544" bottom="0.74803149606299213" header="0.31496062992125984" footer="0.31496062992125984"/>
  <pageSetup scale="75" orientation="landscape" r:id="rId1"/>
  <headerFooter>
    <oddHeader>&amp;L&amp;G&amp;C&amp;"Verdana,Negrita"SUPERFICIE COMUNAL DE CEPAJES BLANCOS PARA VINIFICACIÓN (has)
REGIÓN DEL MAULE&amp;RCUADRO N° 39</oddHeader>
    <oddFooter>&amp;R&amp;F</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3"/>
  <sheetViews>
    <sheetView topLeftCell="P1" zoomScaleNormal="100" workbookViewId="0">
      <pane ySplit="3" topLeftCell="A16" activePane="bottomLeft" state="frozen"/>
      <selection activeCell="W22" sqref="W22"/>
      <selection pane="bottomLeft" activeCell="V27" sqref="V27"/>
    </sheetView>
  </sheetViews>
  <sheetFormatPr baseColWidth="10" defaultColWidth="11.42578125" defaultRowHeight="10.5" x14ac:dyDescent="0.15"/>
  <cols>
    <col min="1" max="1" width="12.42578125" style="4" customWidth="1"/>
    <col min="2" max="2" width="4.140625" style="4" bestFit="1" customWidth="1"/>
    <col min="3" max="3" width="5.140625" style="4" bestFit="1" customWidth="1"/>
    <col min="4" max="4" width="4.42578125" style="4" bestFit="1" customWidth="1"/>
    <col min="5" max="6" width="4.85546875" style="4" customWidth="1"/>
    <col min="7" max="7" width="6.42578125" style="4" customWidth="1"/>
    <col min="8" max="8" width="8.85546875" style="4" customWidth="1"/>
    <col min="9" max="9" width="6.7109375" style="4" customWidth="1"/>
    <col min="10" max="12" width="7.85546875" style="4" customWidth="1"/>
    <col min="13" max="13" width="5.140625" style="4" bestFit="1" customWidth="1"/>
    <col min="14" max="14" width="5.7109375" style="4" customWidth="1"/>
    <col min="15" max="15" width="6.5703125" style="4" customWidth="1"/>
    <col min="16" max="17" width="4.28515625" style="4" bestFit="1" customWidth="1"/>
    <col min="18" max="18" width="5.7109375" style="4" customWidth="1"/>
    <col min="19" max="19" width="4.42578125" style="4" customWidth="1"/>
    <col min="20" max="20" width="5.140625" style="4" customWidth="1"/>
    <col min="21" max="22" width="5.7109375" style="4" customWidth="1"/>
    <col min="23" max="23" width="5" style="4" customWidth="1"/>
    <col min="24" max="24" width="5.140625" style="4" customWidth="1"/>
    <col min="25" max="25" width="7.85546875" style="4" customWidth="1"/>
    <col min="26" max="26" width="4" style="4" bestFit="1" customWidth="1"/>
    <col min="27" max="27" width="7.85546875" style="4" customWidth="1"/>
    <col min="28" max="28" width="7" style="4" customWidth="1"/>
    <col min="29" max="29" width="4.28515625" style="4" customWidth="1"/>
    <col min="30" max="30" width="7.85546875" style="4" customWidth="1"/>
    <col min="31" max="31" width="6.42578125" style="4" customWidth="1"/>
    <col min="32" max="32" width="5.42578125" style="4" bestFit="1" customWidth="1"/>
    <col min="33" max="33" width="6.42578125" style="4" customWidth="1"/>
    <col min="34" max="38" width="5.85546875" style="4" customWidth="1"/>
    <col min="39" max="39" width="5.5703125" style="4" customWidth="1"/>
    <col min="40" max="40" width="7.5703125" style="4" customWidth="1"/>
    <col min="41" max="41" width="4.28515625" style="4" customWidth="1"/>
    <col min="42" max="43" width="5.85546875" style="4" customWidth="1"/>
    <col min="44" max="44" width="7.5703125" style="4" customWidth="1"/>
    <col min="45" max="45" width="4.140625" style="4" bestFit="1" customWidth="1"/>
    <col min="46" max="46" width="4.140625" style="4" customWidth="1"/>
    <col min="47" max="47" width="4.140625" style="4" bestFit="1" customWidth="1"/>
    <col min="48" max="48" width="4.42578125" style="4" bestFit="1" customWidth="1"/>
    <col min="49" max="49" width="8.85546875" style="4" customWidth="1"/>
    <col min="50" max="16384" width="11.42578125" style="4"/>
  </cols>
  <sheetData>
    <row r="1" spans="1:49" s="3" customFormat="1" ht="13.5" thickBot="1" x14ac:dyDescent="0.25">
      <c r="A1" s="56" t="s">
        <v>423</v>
      </c>
    </row>
    <row r="2" spans="1:49" ht="21.75" customHeight="1" x14ac:dyDescent="0.15">
      <c r="A2" s="425" t="s">
        <v>234</v>
      </c>
      <c r="B2" s="415" t="s">
        <v>167</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7"/>
      <c r="AW2" s="432" t="s">
        <v>69</v>
      </c>
    </row>
    <row r="3" spans="1:49" ht="102.75" customHeight="1" x14ac:dyDescent="0.15">
      <c r="A3" s="426"/>
      <c r="B3" s="154" t="s">
        <v>168</v>
      </c>
      <c r="C3" s="154" t="s">
        <v>169</v>
      </c>
      <c r="D3" s="154" t="s">
        <v>172</v>
      </c>
      <c r="E3" s="154" t="s">
        <v>173</v>
      </c>
      <c r="F3" s="154" t="s">
        <v>174</v>
      </c>
      <c r="G3" s="154" t="s">
        <v>176</v>
      </c>
      <c r="H3" s="154" t="s">
        <v>177</v>
      </c>
      <c r="I3" s="154" t="s">
        <v>179</v>
      </c>
      <c r="J3" s="154" t="s">
        <v>180</v>
      </c>
      <c r="K3" s="154" t="s">
        <v>181</v>
      </c>
      <c r="L3" s="154" t="s">
        <v>182</v>
      </c>
      <c r="M3" s="154" t="s">
        <v>183</v>
      </c>
      <c r="N3" s="154" t="s">
        <v>185</v>
      </c>
      <c r="O3" s="154" t="s">
        <v>186</v>
      </c>
      <c r="P3" s="154" t="s">
        <v>187</v>
      </c>
      <c r="Q3" s="154" t="s">
        <v>188</v>
      </c>
      <c r="R3" s="154" t="s">
        <v>424</v>
      </c>
      <c r="S3" s="154" t="s">
        <v>190</v>
      </c>
      <c r="T3" s="154" t="s">
        <v>191</v>
      </c>
      <c r="U3" s="154" t="s">
        <v>193</v>
      </c>
      <c r="V3" s="154" t="s">
        <v>425</v>
      </c>
      <c r="W3" s="154" t="s">
        <v>195</v>
      </c>
      <c r="X3" s="154" t="s">
        <v>196</v>
      </c>
      <c r="Y3" s="154" t="s">
        <v>197</v>
      </c>
      <c r="Z3" s="154" t="s">
        <v>198</v>
      </c>
      <c r="AA3" s="154" t="s">
        <v>199</v>
      </c>
      <c r="AB3" s="154" t="s">
        <v>200</v>
      </c>
      <c r="AC3" s="154" t="s">
        <v>201</v>
      </c>
      <c r="AD3" s="154" t="s">
        <v>202</v>
      </c>
      <c r="AE3" s="154" t="s">
        <v>203</v>
      </c>
      <c r="AF3" s="154" t="s">
        <v>204</v>
      </c>
      <c r="AG3" s="154" t="s">
        <v>206</v>
      </c>
      <c r="AH3" s="154" t="s">
        <v>207</v>
      </c>
      <c r="AI3" s="154" t="s">
        <v>208</v>
      </c>
      <c r="AJ3" s="154" t="s">
        <v>426</v>
      </c>
      <c r="AK3" s="154" t="s">
        <v>210</v>
      </c>
      <c r="AL3" s="154" t="s">
        <v>211</v>
      </c>
      <c r="AM3" s="154" t="s">
        <v>212</v>
      </c>
      <c r="AN3" s="154" t="s">
        <v>213</v>
      </c>
      <c r="AO3" s="154" t="s">
        <v>214</v>
      </c>
      <c r="AP3" s="154" t="s">
        <v>215</v>
      </c>
      <c r="AQ3" s="154" t="s">
        <v>217</v>
      </c>
      <c r="AR3" s="154" t="s">
        <v>218</v>
      </c>
      <c r="AS3" s="154" t="s">
        <v>219</v>
      </c>
      <c r="AT3" s="154" t="s">
        <v>220</v>
      </c>
      <c r="AU3" s="154" t="s">
        <v>221</v>
      </c>
      <c r="AV3" s="154" t="s">
        <v>222</v>
      </c>
      <c r="AW3" s="433"/>
    </row>
    <row r="4" spans="1:49" x14ac:dyDescent="0.15">
      <c r="A4" s="68" t="s">
        <v>387</v>
      </c>
      <c r="B4" s="34"/>
      <c r="C4" s="34">
        <v>10.29</v>
      </c>
      <c r="D4" s="34">
        <v>3.45</v>
      </c>
      <c r="E4" s="34"/>
      <c r="F4" s="34"/>
      <c r="G4" s="34">
        <v>69.67</v>
      </c>
      <c r="H4" s="34">
        <v>2837.8799999999978</v>
      </c>
      <c r="I4" s="34">
        <v>263.42999999999995</v>
      </c>
      <c r="J4" s="34">
        <v>338.98000000000013</v>
      </c>
      <c r="K4" s="34"/>
      <c r="L4" s="34"/>
      <c r="M4" s="34">
        <v>47.14</v>
      </c>
      <c r="N4" s="34">
        <v>0.24</v>
      </c>
      <c r="O4" s="34">
        <v>120.96999999999997</v>
      </c>
      <c r="P4" s="34"/>
      <c r="Q4" s="34"/>
      <c r="R4" s="34">
        <v>39.200000000000003</v>
      </c>
      <c r="S4" s="34"/>
      <c r="T4" s="34"/>
      <c r="U4" s="34">
        <v>0.1</v>
      </c>
      <c r="V4" s="34"/>
      <c r="W4" s="34"/>
      <c r="X4" s="34"/>
      <c r="Y4" s="34">
        <v>256.01000000000005</v>
      </c>
      <c r="Z4" s="34">
        <v>3.9999999999999996</v>
      </c>
      <c r="AA4" s="34"/>
      <c r="AB4" s="34">
        <v>12.299999999999999</v>
      </c>
      <c r="AC4" s="34"/>
      <c r="AD4" s="34">
        <v>1917.4199999999996</v>
      </c>
      <c r="AE4" s="34">
        <v>42.930000000000007</v>
      </c>
      <c r="AF4" s="34">
        <v>35.729999999999997</v>
      </c>
      <c r="AG4" s="34">
        <v>70.669999999999987</v>
      </c>
      <c r="AH4" s="34">
        <v>3.1700000000000004</v>
      </c>
      <c r="AI4" s="34">
        <v>0.03</v>
      </c>
      <c r="AJ4" s="34">
        <v>3.4699999999999998</v>
      </c>
      <c r="AK4" s="34"/>
      <c r="AL4" s="34"/>
      <c r="AM4" s="34">
        <v>0.15</v>
      </c>
      <c r="AN4" s="34">
        <v>281.15999999999997</v>
      </c>
      <c r="AO4" s="34">
        <v>0.32</v>
      </c>
      <c r="AP4" s="34">
        <v>10.410000000000002</v>
      </c>
      <c r="AQ4" s="34"/>
      <c r="AR4" s="34">
        <v>127.62000000000002</v>
      </c>
      <c r="AS4" s="34"/>
      <c r="AT4" s="34">
        <v>0.22</v>
      </c>
      <c r="AU4" s="34"/>
      <c r="AV4" s="34">
        <v>2</v>
      </c>
      <c r="AW4" s="69">
        <f t="shared" ref="AW4:AW32" si="0">SUM(B4:AV4)</f>
        <v>6498.9599999999955</v>
      </c>
    </row>
    <row r="5" spans="1:49" x14ac:dyDescent="0.15">
      <c r="A5" s="68" t="s">
        <v>388</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v>0.5</v>
      </c>
      <c r="AH5" s="34"/>
      <c r="AI5" s="34"/>
      <c r="AJ5" s="34"/>
      <c r="AK5" s="34"/>
      <c r="AL5" s="34"/>
      <c r="AM5" s="34"/>
      <c r="AN5" s="34"/>
      <c r="AO5" s="34"/>
      <c r="AP5" s="34"/>
      <c r="AQ5" s="34"/>
      <c r="AR5" s="34"/>
      <c r="AS5" s="34"/>
      <c r="AT5" s="34"/>
      <c r="AU5" s="34"/>
      <c r="AV5" s="34"/>
      <c r="AW5" s="69">
        <f t="shared" si="0"/>
        <v>0.5</v>
      </c>
    </row>
    <row r="6" spans="1:49" x14ac:dyDescent="0.15">
      <c r="A6" s="68" t="s">
        <v>389</v>
      </c>
      <c r="B6" s="34"/>
      <c r="C6" s="34"/>
      <c r="D6" s="34"/>
      <c r="E6" s="34"/>
      <c r="F6" s="34"/>
      <c r="G6" s="34">
        <v>1</v>
      </c>
      <c r="H6" s="34">
        <v>4.01</v>
      </c>
      <c r="I6" s="34"/>
      <c r="J6" s="34"/>
      <c r="K6" s="34"/>
      <c r="L6" s="34"/>
      <c r="M6" s="34"/>
      <c r="N6" s="34"/>
      <c r="O6" s="34"/>
      <c r="P6" s="34"/>
      <c r="Q6" s="34"/>
      <c r="R6" s="34"/>
      <c r="S6" s="34"/>
      <c r="T6" s="34"/>
      <c r="U6" s="34"/>
      <c r="V6" s="34"/>
      <c r="W6" s="34"/>
      <c r="X6" s="34"/>
      <c r="Y6" s="34">
        <v>19.48</v>
      </c>
      <c r="Z6" s="34"/>
      <c r="AA6" s="34"/>
      <c r="AB6" s="34"/>
      <c r="AC6" s="34"/>
      <c r="AD6" s="34">
        <v>0.5</v>
      </c>
      <c r="AE6" s="34">
        <v>0.12</v>
      </c>
      <c r="AF6" s="34"/>
      <c r="AG6" s="34">
        <v>3</v>
      </c>
      <c r="AH6" s="34"/>
      <c r="AI6" s="34"/>
      <c r="AJ6" s="34"/>
      <c r="AK6" s="34"/>
      <c r="AL6" s="34"/>
      <c r="AM6" s="34"/>
      <c r="AN6" s="34">
        <v>2</v>
      </c>
      <c r="AO6" s="34"/>
      <c r="AP6" s="34"/>
      <c r="AQ6" s="34"/>
      <c r="AR6" s="34">
        <v>27.8</v>
      </c>
      <c r="AS6" s="34"/>
      <c r="AT6" s="34"/>
      <c r="AU6" s="34"/>
      <c r="AV6" s="34"/>
      <c r="AW6" s="69">
        <f t="shared" si="0"/>
        <v>57.910000000000004</v>
      </c>
    </row>
    <row r="7" spans="1:49" x14ac:dyDescent="0.15">
      <c r="A7" s="68" t="s">
        <v>390</v>
      </c>
      <c r="B7" s="34"/>
      <c r="C7" s="34"/>
      <c r="D7" s="34"/>
      <c r="E7" s="34"/>
      <c r="F7" s="34"/>
      <c r="G7" s="34"/>
      <c r="H7" s="34"/>
      <c r="I7" s="34">
        <v>2</v>
      </c>
      <c r="J7" s="34"/>
      <c r="K7" s="34"/>
      <c r="L7" s="34"/>
      <c r="M7" s="34">
        <v>0.04</v>
      </c>
      <c r="N7" s="34"/>
      <c r="O7" s="34"/>
      <c r="P7" s="34"/>
      <c r="Q7" s="34"/>
      <c r="R7" s="34"/>
      <c r="S7" s="34"/>
      <c r="T7" s="34"/>
      <c r="U7" s="34"/>
      <c r="V7" s="34"/>
      <c r="W7" s="34"/>
      <c r="X7" s="34"/>
      <c r="Y7" s="34">
        <v>6.25</v>
      </c>
      <c r="Z7" s="34"/>
      <c r="AA7" s="34"/>
      <c r="AB7" s="34"/>
      <c r="AC7" s="34"/>
      <c r="AD7" s="34">
        <v>6.44</v>
      </c>
      <c r="AE7" s="34"/>
      <c r="AF7" s="34"/>
      <c r="AG7" s="34">
        <v>28.61</v>
      </c>
      <c r="AH7" s="34"/>
      <c r="AI7" s="34"/>
      <c r="AJ7" s="34"/>
      <c r="AK7" s="34"/>
      <c r="AL7" s="34"/>
      <c r="AM7" s="34"/>
      <c r="AN7" s="34"/>
      <c r="AO7" s="34"/>
      <c r="AP7" s="34"/>
      <c r="AQ7" s="34"/>
      <c r="AR7" s="34">
        <v>1</v>
      </c>
      <c r="AS7" s="34"/>
      <c r="AT7" s="34"/>
      <c r="AU7" s="34"/>
      <c r="AV7" s="34"/>
      <c r="AW7" s="69">
        <f t="shared" si="0"/>
        <v>44.34</v>
      </c>
    </row>
    <row r="8" spans="1:49" x14ac:dyDescent="0.15">
      <c r="A8" s="68" t="s">
        <v>391</v>
      </c>
      <c r="B8" s="34"/>
      <c r="C8" s="34"/>
      <c r="D8" s="34"/>
      <c r="E8" s="34"/>
      <c r="F8" s="34"/>
      <c r="G8" s="34">
        <v>4.7</v>
      </c>
      <c r="H8" s="34">
        <v>89.67</v>
      </c>
      <c r="I8" s="34">
        <v>10.629999999999999</v>
      </c>
      <c r="J8" s="34">
        <v>84.22</v>
      </c>
      <c r="K8" s="34"/>
      <c r="L8" s="34"/>
      <c r="M8" s="34"/>
      <c r="N8" s="34"/>
      <c r="O8" s="34">
        <v>33.090000000000003</v>
      </c>
      <c r="P8" s="34"/>
      <c r="Q8" s="34"/>
      <c r="R8" s="34"/>
      <c r="S8" s="34"/>
      <c r="T8" s="34"/>
      <c r="U8" s="34"/>
      <c r="V8" s="34"/>
      <c r="W8" s="34"/>
      <c r="X8" s="34"/>
      <c r="Y8" s="34">
        <v>148</v>
      </c>
      <c r="Z8" s="34"/>
      <c r="AA8" s="34"/>
      <c r="AB8" s="34"/>
      <c r="AC8" s="34"/>
      <c r="AD8" s="34">
        <v>33.43</v>
      </c>
      <c r="AE8" s="34">
        <v>1.27</v>
      </c>
      <c r="AF8" s="34">
        <v>2.2000000000000002</v>
      </c>
      <c r="AG8" s="34">
        <v>0.5</v>
      </c>
      <c r="AH8" s="34"/>
      <c r="AI8" s="34"/>
      <c r="AJ8" s="34"/>
      <c r="AK8" s="34"/>
      <c r="AL8" s="34"/>
      <c r="AM8" s="34"/>
      <c r="AN8" s="34">
        <v>66.67</v>
      </c>
      <c r="AO8" s="34"/>
      <c r="AP8" s="34"/>
      <c r="AQ8" s="34"/>
      <c r="AR8" s="34">
        <v>14.5</v>
      </c>
      <c r="AS8" s="34"/>
      <c r="AT8" s="34"/>
      <c r="AU8" s="34"/>
      <c r="AV8" s="34"/>
      <c r="AW8" s="69">
        <f t="shared" si="0"/>
        <v>488.88</v>
      </c>
    </row>
    <row r="9" spans="1:49" x14ac:dyDescent="0.15">
      <c r="A9" s="68" t="s">
        <v>392</v>
      </c>
      <c r="B9" s="34"/>
      <c r="C9" s="34">
        <v>12.780000000000001</v>
      </c>
      <c r="D9" s="34"/>
      <c r="E9" s="34"/>
      <c r="F9" s="34"/>
      <c r="G9" s="34">
        <v>6.2000000000000011</v>
      </c>
      <c r="H9" s="34">
        <v>857.21000000000026</v>
      </c>
      <c r="I9" s="34"/>
      <c r="J9" s="34">
        <v>150.42000000000004</v>
      </c>
      <c r="K9" s="34"/>
      <c r="L9" s="34"/>
      <c r="M9" s="34"/>
      <c r="N9" s="34"/>
      <c r="O9" s="34">
        <v>70.02000000000001</v>
      </c>
      <c r="P9" s="34"/>
      <c r="Q9" s="34"/>
      <c r="R9" s="34">
        <v>0.12</v>
      </c>
      <c r="S9" s="34">
        <v>1.08</v>
      </c>
      <c r="T9" s="34"/>
      <c r="U9" s="34">
        <v>4.7</v>
      </c>
      <c r="V9" s="34"/>
      <c r="W9" s="34"/>
      <c r="X9" s="34"/>
      <c r="Y9" s="34">
        <v>512.0999999999998</v>
      </c>
      <c r="Z9" s="34"/>
      <c r="AA9" s="34"/>
      <c r="AB9" s="34">
        <v>1.04</v>
      </c>
      <c r="AC9" s="34"/>
      <c r="AD9" s="34">
        <v>2.25</v>
      </c>
      <c r="AE9" s="34">
        <v>3</v>
      </c>
      <c r="AF9" s="34"/>
      <c r="AG9" s="34">
        <v>50.98</v>
      </c>
      <c r="AH9" s="34"/>
      <c r="AI9" s="34"/>
      <c r="AJ9" s="34"/>
      <c r="AK9" s="34"/>
      <c r="AL9" s="34"/>
      <c r="AM9" s="34"/>
      <c r="AN9" s="34">
        <v>22.42</v>
      </c>
      <c r="AO9" s="34"/>
      <c r="AP9" s="34">
        <v>0.33</v>
      </c>
      <c r="AQ9" s="34"/>
      <c r="AR9" s="34">
        <v>458.46000000000021</v>
      </c>
      <c r="AS9" s="34"/>
      <c r="AT9" s="34"/>
      <c r="AU9" s="34"/>
      <c r="AV9" s="34"/>
      <c r="AW9" s="69">
        <f t="shared" si="0"/>
        <v>2153.11</v>
      </c>
    </row>
    <row r="10" spans="1:49" x14ac:dyDescent="0.15">
      <c r="A10" s="68" t="s">
        <v>393</v>
      </c>
      <c r="B10" s="34"/>
      <c r="C10" s="34"/>
      <c r="D10" s="34"/>
      <c r="E10" s="34"/>
      <c r="F10" s="34"/>
      <c r="G10" s="34"/>
      <c r="H10" s="34">
        <v>2.8</v>
      </c>
      <c r="I10" s="34">
        <v>22.99</v>
      </c>
      <c r="J10" s="34"/>
      <c r="K10" s="34"/>
      <c r="L10" s="34"/>
      <c r="M10" s="34"/>
      <c r="N10" s="34"/>
      <c r="O10" s="34"/>
      <c r="P10" s="34"/>
      <c r="Q10" s="34"/>
      <c r="R10" s="34">
        <v>2.8000000000000003</v>
      </c>
      <c r="S10" s="34"/>
      <c r="T10" s="34"/>
      <c r="U10" s="34"/>
      <c r="V10" s="34"/>
      <c r="W10" s="34"/>
      <c r="X10" s="34"/>
      <c r="Y10" s="34"/>
      <c r="Z10" s="34"/>
      <c r="AA10" s="34"/>
      <c r="AB10" s="34">
        <v>0.2</v>
      </c>
      <c r="AC10" s="34"/>
      <c r="AD10" s="34">
        <v>24.09</v>
      </c>
      <c r="AE10" s="34"/>
      <c r="AF10" s="34"/>
      <c r="AG10" s="34"/>
      <c r="AH10" s="34"/>
      <c r="AI10" s="34"/>
      <c r="AJ10" s="34"/>
      <c r="AK10" s="34"/>
      <c r="AL10" s="34"/>
      <c r="AM10" s="34"/>
      <c r="AN10" s="34">
        <v>0.75</v>
      </c>
      <c r="AO10" s="34"/>
      <c r="AP10" s="34"/>
      <c r="AQ10" s="34"/>
      <c r="AR10" s="34"/>
      <c r="AS10" s="34"/>
      <c r="AT10" s="34"/>
      <c r="AU10" s="34"/>
      <c r="AV10" s="34"/>
      <c r="AW10" s="69">
        <f t="shared" si="0"/>
        <v>53.629999999999995</v>
      </c>
    </row>
    <row r="11" spans="1:49" x14ac:dyDescent="0.15">
      <c r="A11" s="68" t="s">
        <v>394</v>
      </c>
      <c r="B11" s="34"/>
      <c r="C11" s="34"/>
      <c r="D11" s="34"/>
      <c r="E11" s="34"/>
      <c r="F11" s="34"/>
      <c r="G11" s="34">
        <v>2</v>
      </c>
      <c r="H11" s="34">
        <v>103.02000000000001</v>
      </c>
      <c r="I11" s="34">
        <v>7.55</v>
      </c>
      <c r="J11" s="34">
        <v>27</v>
      </c>
      <c r="K11" s="34"/>
      <c r="L11" s="34"/>
      <c r="M11" s="34"/>
      <c r="N11" s="34"/>
      <c r="O11" s="34"/>
      <c r="P11" s="34"/>
      <c r="Q11" s="34"/>
      <c r="R11" s="34"/>
      <c r="S11" s="34"/>
      <c r="T11" s="34"/>
      <c r="U11" s="34"/>
      <c r="V11" s="34"/>
      <c r="W11" s="34"/>
      <c r="X11" s="34"/>
      <c r="Y11" s="34">
        <v>48.5</v>
      </c>
      <c r="Z11" s="34"/>
      <c r="AA11" s="34"/>
      <c r="AB11" s="34"/>
      <c r="AC11" s="34"/>
      <c r="AD11" s="34">
        <v>39.150000000000006</v>
      </c>
      <c r="AE11" s="34">
        <v>5.0999999999999996</v>
      </c>
      <c r="AF11" s="34"/>
      <c r="AG11" s="34">
        <v>12</v>
      </c>
      <c r="AH11" s="34"/>
      <c r="AI11" s="34"/>
      <c r="AJ11" s="34"/>
      <c r="AK11" s="34"/>
      <c r="AL11" s="34"/>
      <c r="AM11" s="34"/>
      <c r="AN11" s="34">
        <v>21.35</v>
      </c>
      <c r="AO11" s="34"/>
      <c r="AP11" s="34"/>
      <c r="AQ11" s="34"/>
      <c r="AR11" s="34">
        <v>23.99</v>
      </c>
      <c r="AS11" s="34"/>
      <c r="AT11" s="34"/>
      <c r="AU11" s="34"/>
      <c r="AV11" s="34"/>
      <c r="AW11" s="69">
        <f t="shared" si="0"/>
        <v>289.66000000000003</v>
      </c>
    </row>
    <row r="12" spans="1:49" x14ac:dyDescent="0.15">
      <c r="A12" s="68" t="s">
        <v>395</v>
      </c>
      <c r="B12" s="34"/>
      <c r="C12" s="34"/>
      <c r="D12" s="34"/>
      <c r="E12" s="34"/>
      <c r="F12" s="34"/>
      <c r="G12" s="34">
        <v>4.84</v>
      </c>
      <c r="H12" s="34">
        <v>52.37</v>
      </c>
      <c r="I12" s="34">
        <v>1.1000000000000001</v>
      </c>
      <c r="J12" s="34">
        <v>19.27</v>
      </c>
      <c r="K12" s="34"/>
      <c r="L12" s="34"/>
      <c r="M12" s="34"/>
      <c r="N12" s="34"/>
      <c r="O12" s="34">
        <v>6.3900000000000006</v>
      </c>
      <c r="P12" s="34"/>
      <c r="Q12" s="34"/>
      <c r="R12" s="34"/>
      <c r="S12" s="34"/>
      <c r="T12" s="34"/>
      <c r="U12" s="34"/>
      <c r="V12" s="34"/>
      <c r="W12" s="34"/>
      <c r="X12" s="34"/>
      <c r="Y12" s="34">
        <v>22.84</v>
      </c>
      <c r="Z12" s="34"/>
      <c r="AA12" s="34"/>
      <c r="AB12" s="34"/>
      <c r="AC12" s="34"/>
      <c r="AD12" s="34"/>
      <c r="AE12" s="34">
        <v>1.1000000000000001</v>
      </c>
      <c r="AF12" s="34"/>
      <c r="AG12" s="34">
        <v>3.61</v>
      </c>
      <c r="AH12" s="34"/>
      <c r="AI12" s="34"/>
      <c r="AJ12" s="34"/>
      <c r="AK12" s="34"/>
      <c r="AL12" s="34"/>
      <c r="AM12" s="34"/>
      <c r="AN12" s="34">
        <v>3.29</v>
      </c>
      <c r="AO12" s="34"/>
      <c r="AP12" s="34"/>
      <c r="AQ12" s="34"/>
      <c r="AR12" s="34"/>
      <c r="AS12" s="34"/>
      <c r="AT12" s="34"/>
      <c r="AU12" s="34"/>
      <c r="AV12" s="34"/>
      <c r="AW12" s="69">
        <f t="shared" si="0"/>
        <v>114.81</v>
      </c>
    </row>
    <row r="13" spans="1:49" x14ac:dyDescent="0.15">
      <c r="A13" s="68" t="s">
        <v>396</v>
      </c>
      <c r="B13" s="34"/>
      <c r="C13" s="34">
        <v>0.3</v>
      </c>
      <c r="D13" s="34"/>
      <c r="E13" s="34"/>
      <c r="F13" s="34"/>
      <c r="G13" s="34">
        <v>44.1</v>
      </c>
      <c r="H13" s="34">
        <v>167.57</v>
      </c>
      <c r="I13" s="34">
        <v>13.2</v>
      </c>
      <c r="J13" s="34">
        <v>6.7799999999999994</v>
      </c>
      <c r="K13" s="34"/>
      <c r="L13" s="34"/>
      <c r="M13" s="34"/>
      <c r="N13" s="34"/>
      <c r="O13" s="34">
        <v>8.5</v>
      </c>
      <c r="P13" s="34"/>
      <c r="Q13" s="34"/>
      <c r="R13" s="34"/>
      <c r="S13" s="34"/>
      <c r="T13" s="34"/>
      <c r="U13" s="34"/>
      <c r="V13" s="34"/>
      <c r="W13" s="34"/>
      <c r="X13" s="34"/>
      <c r="Y13" s="34">
        <v>78</v>
      </c>
      <c r="Z13" s="34"/>
      <c r="AA13" s="34"/>
      <c r="AB13" s="34"/>
      <c r="AC13" s="34"/>
      <c r="AD13" s="34">
        <v>78.530000000000015</v>
      </c>
      <c r="AE13" s="34"/>
      <c r="AF13" s="34"/>
      <c r="AG13" s="34">
        <v>3.5</v>
      </c>
      <c r="AH13" s="34"/>
      <c r="AI13" s="34"/>
      <c r="AJ13" s="34"/>
      <c r="AK13" s="34"/>
      <c r="AL13" s="34"/>
      <c r="AM13" s="34"/>
      <c r="AN13" s="34">
        <v>8.5500000000000007</v>
      </c>
      <c r="AO13" s="34"/>
      <c r="AP13" s="34"/>
      <c r="AQ13" s="34"/>
      <c r="AR13" s="34">
        <v>79.3</v>
      </c>
      <c r="AS13" s="34"/>
      <c r="AT13" s="34"/>
      <c r="AU13" s="34"/>
      <c r="AV13" s="34"/>
      <c r="AW13" s="69">
        <f t="shared" si="0"/>
        <v>488.33000000000004</v>
      </c>
    </row>
    <row r="14" spans="1:49" x14ac:dyDescent="0.15">
      <c r="A14" s="68" t="s">
        <v>397</v>
      </c>
      <c r="B14" s="34"/>
      <c r="C14" s="34">
        <v>8.3999999999999986</v>
      </c>
      <c r="D14" s="34"/>
      <c r="E14" s="34"/>
      <c r="F14" s="34"/>
      <c r="G14" s="34">
        <v>1</v>
      </c>
      <c r="H14" s="34">
        <v>109.6</v>
      </c>
      <c r="I14" s="34"/>
      <c r="J14" s="34">
        <v>63.2</v>
      </c>
      <c r="K14" s="34"/>
      <c r="L14" s="34"/>
      <c r="M14" s="34"/>
      <c r="N14" s="34"/>
      <c r="O14" s="34"/>
      <c r="P14" s="34"/>
      <c r="Q14" s="34"/>
      <c r="R14" s="34"/>
      <c r="S14" s="34"/>
      <c r="T14" s="34"/>
      <c r="U14" s="34"/>
      <c r="V14" s="34"/>
      <c r="W14" s="34"/>
      <c r="X14" s="34"/>
      <c r="Y14" s="34">
        <v>42.5</v>
      </c>
      <c r="Z14" s="34"/>
      <c r="AA14" s="34"/>
      <c r="AB14" s="34"/>
      <c r="AC14" s="34"/>
      <c r="AD14" s="34">
        <v>22.59</v>
      </c>
      <c r="AE14" s="34"/>
      <c r="AF14" s="34"/>
      <c r="AG14" s="34"/>
      <c r="AH14" s="34"/>
      <c r="AI14" s="34"/>
      <c r="AJ14" s="34"/>
      <c r="AK14" s="34"/>
      <c r="AL14" s="34"/>
      <c r="AM14" s="34"/>
      <c r="AN14" s="34"/>
      <c r="AO14" s="34"/>
      <c r="AP14" s="34"/>
      <c r="AQ14" s="34"/>
      <c r="AR14" s="34">
        <v>23.25</v>
      </c>
      <c r="AS14" s="34"/>
      <c r="AT14" s="34"/>
      <c r="AU14" s="34"/>
      <c r="AV14" s="34"/>
      <c r="AW14" s="69">
        <f t="shared" si="0"/>
        <v>270.53999999999996</v>
      </c>
    </row>
    <row r="15" spans="1:49" x14ac:dyDescent="0.15">
      <c r="A15" s="68" t="s">
        <v>163</v>
      </c>
      <c r="B15" s="34"/>
      <c r="C15" s="34"/>
      <c r="D15" s="34"/>
      <c r="E15" s="34"/>
      <c r="F15" s="34"/>
      <c r="G15" s="34">
        <v>9.25</v>
      </c>
      <c r="H15" s="34">
        <v>321.77999999999997</v>
      </c>
      <c r="I15" s="34">
        <v>20.32</v>
      </c>
      <c r="J15" s="34">
        <v>55.379999999999995</v>
      </c>
      <c r="K15" s="34"/>
      <c r="L15" s="34"/>
      <c r="M15" s="34"/>
      <c r="N15" s="34"/>
      <c r="O15" s="34">
        <v>8.5500000000000007</v>
      </c>
      <c r="P15" s="34"/>
      <c r="Q15" s="34"/>
      <c r="R15" s="34"/>
      <c r="S15" s="34"/>
      <c r="T15" s="34"/>
      <c r="U15" s="34">
        <v>0.5</v>
      </c>
      <c r="V15" s="34"/>
      <c r="W15" s="34">
        <v>2.9</v>
      </c>
      <c r="X15" s="34"/>
      <c r="Y15" s="34">
        <v>100.29</v>
      </c>
      <c r="Z15" s="34"/>
      <c r="AA15" s="34"/>
      <c r="AB15" s="34"/>
      <c r="AC15" s="34"/>
      <c r="AD15" s="34">
        <v>236.73999999999998</v>
      </c>
      <c r="AE15" s="34">
        <v>0.2</v>
      </c>
      <c r="AF15" s="34"/>
      <c r="AG15" s="34">
        <v>4.5</v>
      </c>
      <c r="AH15" s="34"/>
      <c r="AI15" s="34"/>
      <c r="AJ15" s="34"/>
      <c r="AK15" s="34"/>
      <c r="AL15" s="34"/>
      <c r="AM15" s="34"/>
      <c r="AN15" s="34">
        <v>17.25</v>
      </c>
      <c r="AO15" s="34"/>
      <c r="AP15" s="34">
        <v>1.5</v>
      </c>
      <c r="AQ15" s="34"/>
      <c r="AR15" s="34">
        <v>49.75</v>
      </c>
      <c r="AS15" s="34"/>
      <c r="AT15" s="34"/>
      <c r="AU15" s="34"/>
      <c r="AV15" s="34"/>
      <c r="AW15" s="69">
        <f t="shared" si="0"/>
        <v>828.91</v>
      </c>
    </row>
    <row r="16" spans="1:49" x14ac:dyDescent="0.15">
      <c r="A16" s="68" t="s">
        <v>398</v>
      </c>
      <c r="B16" s="34"/>
      <c r="C16" s="34">
        <v>4.4000000000000004</v>
      </c>
      <c r="D16" s="34"/>
      <c r="E16" s="34"/>
      <c r="F16" s="34"/>
      <c r="G16" s="34">
        <v>13.189999999999998</v>
      </c>
      <c r="H16" s="34">
        <v>947.7</v>
      </c>
      <c r="I16" s="34"/>
      <c r="J16" s="34">
        <v>174.02</v>
      </c>
      <c r="K16" s="34"/>
      <c r="L16" s="34"/>
      <c r="M16" s="34"/>
      <c r="N16" s="34"/>
      <c r="O16" s="34">
        <v>107.33000000000003</v>
      </c>
      <c r="P16" s="34"/>
      <c r="Q16" s="34"/>
      <c r="R16" s="34"/>
      <c r="S16" s="34"/>
      <c r="T16" s="34"/>
      <c r="U16" s="34">
        <v>9.1</v>
      </c>
      <c r="V16" s="34"/>
      <c r="W16" s="34"/>
      <c r="X16" s="34"/>
      <c r="Y16" s="34">
        <v>450.91999999999996</v>
      </c>
      <c r="Z16" s="34"/>
      <c r="AA16" s="34"/>
      <c r="AB16" s="34"/>
      <c r="AC16" s="34"/>
      <c r="AD16" s="34"/>
      <c r="AE16" s="34">
        <v>33.18</v>
      </c>
      <c r="AF16" s="34"/>
      <c r="AG16" s="34">
        <v>115.07</v>
      </c>
      <c r="AH16" s="34"/>
      <c r="AI16" s="34"/>
      <c r="AJ16" s="34"/>
      <c r="AK16" s="34"/>
      <c r="AL16" s="34"/>
      <c r="AM16" s="34"/>
      <c r="AN16" s="34">
        <v>86.33</v>
      </c>
      <c r="AO16" s="34"/>
      <c r="AP16" s="34">
        <v>0.2</v>
      </c>
      <c r="AQ16" s="34"/>
      <c r="AR16" s="34">
        <v>253.95999999999998</v>
      </c>
      <c r="AS16" s="34">
        <v>0.2</v>
      </c>
      <c r="AT16" s="34"/>
      <c r="AU16" s="34"/>
      <c r="AV16" s="34"/>
      <c r="AW16" s="69">
        <f t="shared" si="0"/>
        <v>2195.5999999999995</v>
      </c>
    </row>
    <row r="17" spans="1:49" x14ac:dyDescent="0.15">
      <c r="A17" s="68" t="s">
        <v>399</v>
      </c>
      <c r="B17" s="34"/>
      <c r="C17" s="34"/>
      <c r="D17" s="34"/>
      <c r="E17" s="34"/>
      <c r="F17" s="34"/>
      <c r="G17" s="34">
        <v>2.8</v>
      </c>
      <c r="H17" s="34">
        <v>105.7</v>
      </c>
      <c r="I17" s="34"/>
      <c r="J17" s="34">
        <v>23.4</v>
      </c>
      <c r="K17" s="34"/>
      <c r="L17" s="34"/>
      <c r="M17" s="34"/>
      <c r="N17" s="34"/>
      <c r="O17" s="34"/>
      <c r="P17" s="34"/>
      <c r="Q17" s="34"/>
      <c r="R17" s="34">
        <v>0.33999999999999997</v>
      </c>
      <c r="S17" s="34"/>
      <c r="T17" s="34"/>
      <c r="U17" s="34"/>
      <c r="V17" s="34"/>
      <c r="W17" s="34"/>
      <c r="X17" s="34"/>
      <c r="Y17" s="34">
        <v>48.68</v>
      </c>
      <c r="Z17" s="34"/>
      <c r="AA17" s="34"/>
      <c r="AB17" s="34"/>
      <c r="AC17" s="34">
        <v>0.1</v>
      </c>
      <c r="AD17" s="34">
        <v>36.4</v>
      </c>
      <c r="AE17" s="34"/>
      <c r="AF17" s="34"/>
      <c r="AG17" s="34">
        <v>10.199999999999999</v>
      </c>
      <c r="AH17" s="34"/>
      <c r="AI17" s="34"/>
      <c r="AJ17" s="34"/>
      <c r="AK17" s="34"/>
      <c r="AL17" s="34"/>
      <c r="AM17" s="34">
        <v>0.4</v>
      </c>
      <c r="AN17" s="34">
        <v>38.559999999999995</v>
      </c>
      <c r="AO17" s="34"/>
      <c r="AP17" s="34"/>
      <c r="AQ17" s="34"/>
      <c r="AR17" s="34">
        <v>6.1</v>
      </c>
      <c r="AS17" s="34"/>
      <c r="AT17" s="34"/>
      <c r="AU17" s="34"/>
      <c r="AV17" s="34"/>
      <c r="AW17" s="69">
        <f t="shared" si="0"/>
        <v>272.68</v>
      </c>
    </row>
    <row r="18" spans="1:49" x14ac:dyDescent="0.15">
      <c r="A18" s="68" t="s">
        <v>400</v>
      </c>
      <c r="B18" s="34"/>
      <c r="C18" s="34"/>
      <c r="D18" s="34"/>
      <c r="E18" s="34"/>
      <c r="F18" s="34"/>
      <c r="G18" s="34"/>
      <c r="H18" s="34">
        <v>82.750000000000014</v>
      </c>
      <c r="I18" s="34"/>
      <c r="J18" s="34"/>
      <c r="K18" s="34"/>
      <c r="L18" s="34"/>
      <c r="M18" s="34"/>
      <c r="N18" s="34"/>
      <c r="O18" s="34"/>
      <c r="P18" s="34"/>
      <c r="Q18" s="34"/>
      <c r="R18" s="34"/>
      <c r="S18" s="34"/>
      <c r="T18" s="34"/>
      <c r="U18" s="34"/>
      <c r="V18" s="34"/>
      <c r="W18" s="34"/>
      <c r="X18" s="34"/>
      <c r="Y18" s="34">
        <v>20.75</v>
      </c>
      <c r="Z18" s="34"/>
      <c r="AA18" s="34"/>
      <c r="AB18" s="34"/>
      <c r="AC18" s="34"/>
      <c r="AD18" s="34"/>
      <c r="AE18" s="34">
        <v>2.4</v>
      </c>
      <c r="AF18" s="34"/>
      <c r="AG18" s="34"/>
      <c r="AH18" s="34"/>
      <c r="AI18" s="34"/>
      <c r="AJ18" s="34"/>
      <c r="AK18" s="34"/>
      <c r="AL18" s="34"/>
      <c r="AM18" s="34"/>
      <c r="AN18" s="34">
        <v>0.8</v>
      </c>
      <c r="AO18" s="34"/>
      <c r="AP18" s="34"/>
      <c r="AQ18" s="34"/>
      <c r="AR18" s="34">
        <v>8.4</v>
      </c>
      <c r="AS18" s="34"/>
      <c r="AT18" s="34"/>
      <c r="AU18" s="34"/>
      <c r="AV18" s="34"/>
      <c r="AW18" s="69">
        <f t="shared" si="0"/>
        <v>115.10000000000002</v>
      </c>
    </row>
    <row r="19" spans="1:49" x14ac:dyDescent="0.15">
      <c r="A19" s="68" t="s">
        <v>401</v>
      </c>
      <c r="B19" s="34"/>
      <c r="C19" s="34">
        <v>1.6</v>
      </c>
      <c r="D19" s="34"/>
      <c r="E19" s="34"/>
      <c r="F19" s="34"/>
      <c r="G19" s="34">
        <v>21.54</v>
      </c>
      <c r="H19" s="34">
        <v>1328.22</v>
      </c>
      <c r="I19" s="34">
        <v>26.47</v>
      </c>
      <c r="J19" s="34">
        <v>532.37</v>
      </c>
      <c r="K19" s="34"/>
      <c r="L19" s="34"/>
      <c r="M19" s="34">
        <v>0.57999999999999996</v>
      </c>
      <c r="N19" s="34">
        <v>0.9</v>
      </c>
      <c r="O19" s="34">
        <v>238.1</v>
      </c>
      <c r="P19" s="34">
        <v>0.8</v>
      </c>
      <c r="Q19" s="34"/>
      <c r="R19" s="34">
        <v>6.07</v>
      </c>
      <c r="S19" s="34"/>
      <c r="T19" s="34"/>
      <c r="U19" s="34"/>
      <c r="V19" s="34"/>
      <c r="W19" s="34">
        <v>8</v>
      </c>
      <c r="X19" s="34"/>
      <c r="Y19" s="34">
        <v>396.68999999999994</v>
      </c>
      <c r="Z19" s="34"/>
      <c r="AA19" s="34"/>
      <c r="AB19" s="34">
        <v>2.4900000000000002</v>
      </c>
      <c r="AC19" s="34">
        <v>4.5999999999999996</v>
      </c>
      <c r="AD19" s="34">
        <v>438.61</v>
      </c>
      <c r="AE19" s="34">
        <v>30.450000000000003</v>
      </c>
      <c r="AF19" s="34">
        <v>27.049999999999997</v>
      </c>
      <c r="AG19" s="34">
        <v>4.3</v>
      </c>
      <c r="AH19" s="34"/>
      <c r="AI19" s="34"/>
      <c r="AJ19" s="34"/>
      <c r="AK19" s="34"/>
      <c r="AL19" s="34"/>
      <c r="AM19" s="34">
        <v>11.98</v>
      </c>
      <c r="AN19" s="34">
        <v>650.43000000000006</v>
      </c>
      <c r="AO19" s="34"/>
      <c r="AP19" s="34">
        <v>24.130000000000003</v>
      </c>
      <c r="AQ19" s="34"/>
      <c r="AR19" s="34">
        <v>295.11</v>
      </c>
      <c r="AS19" s="34"/>
      <c r="AT19" s="34"/>
      <c r="AU19" s="34"/>
      <c r="AV19" s="34">
        <v>0.8</v>
      </c>
      <c r="AW19" s="69">
        <f t="shared" si="0"/>
        <v>4051.2900000000013</v>
      </c>
    </row>
    <row r="20" spans="1:49" x14ac:dyDescent="0.15">
      <c r="A20" s="68" t="s">
        <v>402</v>
      </c>
      <c r="B20" s="34"/>
      <c r="C20" s="34"/>
      <c r="D20" s="34"/>
      <c r="E20" s="34"/>
      <c r="F20" s="34"/>
      <c r="G20" s="34">
        <v>4.7200000000000006</v>
      </c>
      <c r="H20" s="34">
        <v>277.14000000000004</v>
      </c>
      <c r="I20" s="34">
        <v>18.829999999999998</v>
      </c>
      <c r="J20" s="34">
        <v>115.22</v>
      </c>
      <c r="K20" s="34"/>
      <c r="L20" s="34"/>
      <c r="M20" s="34"/>
      <c r="N20" s="34"/>
      <c r="O20" s="34">
        <v>5.66</v>
      </c>
      <c r="P20" s="34"/>
      <c r="Q20" s="34"/>
      <c r="R20" s="34"/>
      <c r="S20" s="34"/>
      <c r="T20" s="34"/>
      <c r="U20" s="34">
        <v>6.83</v>
      </c>
      <c r="V20" s="34"/>
      <c r="W20" s="34"/>
      <c r="X20" s="34"/>
      <c r="Y20" s="34">
        <v>110.65000000000002</v>
      </c>
      <c r="Z20" s="34"/>
      <c r="AA20" s="34"/>
      <c r="AB20" s="34"/>
      <c r="AC20" s="34"/>
      <c r="AD20" s="34">
        <v>1</v>
      </c>
      <c r="AE20" s="34">
        <v>10.259999999999998</v>
      </c>
      <c r="AF20" s="34"/>
      <c r="AG20" s="34">
        <v>14.599999999999998</v>
      </c>
      <c r="AH20" s="34"/>
      <c r="AI20" s="34"/>
      <c r="AJ20" s="34"/>
      <c r="AK20" s="34"/>
      <c r="AL20" s="34"/>
      <c r="AM20" s="34"/>
      <c r="AN20" s="34">
        <v>101.68999999999998</v>
      </c>
      <c r="AO20" s="34"/>
      <c r="AP20" s="34"/>
      <c r="AQ20" s="34"/>
      <c r="AR20" s="34">
        <v>62.1</v>
      </c>
      <c r="AS20" s="34"/>
      <c r="AT20" s="34"/>
      <c r="AU20" s="34"/>
      <c r="AV20" s="34"/>
      <c r="AW20" s="69">
        <f t="shared" si="0"/>
        <v>728.7</v>
      </c>
    </row>
    <row r="21" spans="1:49" x14ac:dyDescent="0.15">
      <c r="A21" s="68" t="s">
        <v>403</v>
      </c>
      <c r="B21" s="34"/>
      <c r="C21" s="34"/>
      <c r="D21" s="34"/>
      <c r="E21" s="34"/>
      <c r="F21" s="34"/>
      <c r="G21" s="34">
        <v>20.43</v>
      </c>
      <c r="H21" s="34">
        <v>160.54999999999998</v>
      </c>
      <c r="I21" s="34">
        <v>10.53</v>
      </c>
      <c r="J21" s="34">
        <v>30.599999999999998</v>
      </c>
      <c r="K21" s="34"/>
      <c r="L21" s="34"/>
      <c r="M21" s="34"/>
      <c r="N21" s="34"/>
      <c r="O21" s="34">
        <v>20.39</v>
      </c>
      <c r="P21" s="34"/>
      <c r="Q21" s="34"/>
      <c r="R21" s="34"/>
      <c r="S21" s="34"/>
      <c r="T21" s="34"/>
      <c r="U21" s="34"/>
      <c r="V21" s="34"/>
      <c r="W21" s="34"/>
      <c r="X21" s="34"/>
      <c r="Y21" s="34">
        <v>92.08</v>
      </c>
      <c r="Z21" s="34"/>
      <c r="AA21" s="34"/>
      <c r="AB21" s="34"/>
      <c r="AC21" s="34"/>
      <c r="AD21" s="34">
        <v>123.75</v>
      </c>
      <c r="AE21" s="34"/>
      <c r="AF21" s="34">
        <v>16.38</v>
      </c>
      <c r="AG21" s="34">
        <v>50.53</v>
      </c>
      <c r="AH21" s="34"/>
      <c r="AI21" s="34"/>
      <c r="AJ21" s="34"/>
      <c r="AK21" s="34"/>
      <c r="AL21" s="34"/>
      <c r="AM21" s="34"/>
      <c r="AN21" s="34">
        <v>28.26</v>
      </c>
      <c r="AO21" s="34"/>
      <c r="AP21" s="34"/>
      <c r="AQ21" s="34"/>
      <c r="AR21" s="34">
        <v>117.54</v>
      </c>
      <c r="AS21" s="34"/>
      <c r="AT21" s="34"/>
      <c r="AU21" s="34"/>
      <c r="AV21" s="34"/>
      <c r="AW21" s="69">
        <f t="shared" si="0"/>
        <v>671.04</v>
      </c>
    </row>
    <row r="22" spans="1:49" x14ac:dyDescent="0.15">
      <c r="A22" s="68" t="s">
        <v>404</v>
      </c>
      <c r="B22" s="34"/>
      <c r="C22" s="34">
        <v>4.2</v>
      </c>
      <c r="D22" s="34"/>
      <c r="E22" s="34"/>
      <c r="F22" s="34"/>
      <c r="G22" s="34">
        <v>18.75</v>
      </c>
      <c r="H22" s="34">
        <v>626.20999999999981</v>
      </c>
      <c r="I22" s="34">
        <v>16.399999999999999</v>
      </c>
      <c r="J22" s="34">
        <v>85.48</v>
      </c>
      <c r="K22" s="34"/>
      <c r="L22" s="34"/>
      <c r="M22" s="34"/>
      <c r="N22" s="34"/>
      <c r="O22" s="34">
        <v>6.8199999999999994</v>
      </c>
      <c r="P22" s="34"/>
      <c r="Q22" s="34"/>
      <c r="R22" s="34">
        <v>16.330000000000002</v>
      </c>
      <c r="S22" s="34"/>
      <c r="T22" s="34"/>
      <c r="U22" s="34"/>
      <c r="V22" s="34"/>
      <c r="W22" s="34">
        <v>2.8</v>
      </c>
      <c r="X22" s="34"/>
      <c r="Y22" s="34">
        <v>129.25</v>
      </c>
      <c r="Z22" s="34"/>
      <c r="AA22" s="34"/>
      <c r="AB22" s="34">
        <v>7.29</v>
      </c>
      <c r="AC22" s="34"/>
      <c r="AD22" s="34"/>
      <c r="AE22" s="34">
        <v>3.8</v>
      </c>
      <c r="AF22" s="34">
        <v>2.2999999999999998</v>
      </c>
      <c r="AG22" s="34">
        <v>27.909999999999997</v>
      </c>
      <c r="AH22" s="34"/>
      <c r="AI22" s="34"/>
      <c r="AJ22" s="34"/>
      <c r="AK22" s="34"/>
      <c r="AL22" s="34"/>
      <c r="AM22" s="34"/>
      <c r="AN22" s="34">
        <v>58.379999999999995</v>
      </c>
      <c r="AO22" s="34">
        <v>1.6700000000000002</v>
      </c>
      <c r="AP22" s="34">
        <v>4.91</v>
      </c>
      <c r="AQ22" s="34"/>
      <c r="AR22" s="34">
        <v>205.5</v>
      </c>
      <c r="AS22" s="34"/>
      <c r="AT22" s="34"/>
      <c r="AU22" s="34"/>
      <c r="AV22" s="34"/>
      <c r="AW22" s="69">
        <f t="shared" si="0"/>
        <v>1217.9999999999995</v>
      </c>
    </row>
    <row r="23" spans="1:49" x14ac:dyDescent="0.15">
      <c r="A23" s="68" t="s">
        <v>405</v>
      </c>
      <c r="B23" s="34"/>
      <c r="C23" s="34"/>
      <c r="D23" s="34"/>
      <c r="E23" s="34"/>
      <c r="F23" s="34"/>
      <c r="G23" s="34">
        <v>1.1100000000000001</v>
      </c>
      <c r="H23" s="34">
        <v>273.57</v>
      </c>
      <c r="I23" s="34"/>
      <c r="J23" s="34">
        <v>134</v>
      </c>
      <c r="K23" s="34"/>
      <c r="L23" s="34"/>
      <c r="M23" s="34"/>
      <c r="N23" s="34"/>
      <c r="O23" s="34"/>
      <c r="P23" s="34"/>
      <c r="Q23" s="34"/>
      <c r="R23" s="34"/>
      <c r="S23" s="34"/>
      <c r="T23" s="34"/>
      <c r="U23" s="34">
        <v>10.69</v>
      </c>
      <c r="V23" s="34"/>
      <c r="W23" s="34"/>
      <c r="X23" s="34"/>
      <c r="Y23" s="34">
        <v>152.94</v>
      </c>
      <c r="Z23" s="34"/>
      <c r="AA23" s="34"/>
      <c r="AB23" s="34"/>
      <c r="AC23" s="34"/>
      <c r="AD23" s="34"/>
      <c r="AE23" s="34"/>
      <c r="AF23" s="34"/>
      <c r="AG23" s="34">
        <v>67.77</v>
      </c>
      <c r="AH23" s="34"/>
      <c r="AI23" s="34"/>
      <c r="AJ23" s="34"/>
      <c r="AK23" s="34"/>
      <c r="AL23" s="34"/>
      <c r="AM23" s="34"/>
      <c r="AN23" s="34">
        <v>7.5699999999999994</v>
      </c>
      <c r="AO23" s="34"/>
      <c r="AP23" s="34"/>
      <c r="AQ23" s="34"/>
      <c r="AR23" s="34">
        <v>124.64000000000001</v>
      </c>
      <c r="AS23" s="34"/>
      <c r="AT23" s="34"/>
      <c r="AU23" s="34"/>
      <c r="AV23" s="34"/>
      <c r="AW23" s="69">
        <f t="shared" si="0"/>
        <v>772.29</v>
      </c>
    </row>
    <row r="24" spans="1:49" x14ac:dyDescent="0.15">
      <c r="A24" s="68" t="s">
        <v>406</v>
      </c>
      <c r="B24" s="34"/>
      <c r="C24" s="34">
        <v>5.6</v>
      </c>
      <c r="D24" s="34"/>
      <c r="E24" s="34"/>
      <c r="F24" s="34"/>
      <c r="G24" s="34">
        <v>23.1</v>
      </c>
      <c r="H24" s="34">
        <v>905.66999999999973</v>
      </c>
      <c r="I24" s="34">
        <v>17.059999999999999</v>
      </c>
      <c r="J24" s="34">
        <v>370.81</v>
      </c>
      <c r="K24" s="34"/>
      <c r="L24" s="34"/>
      <c r="M24" s="34">
        <v>0.12</v>
      </c>
      <c r="N24" s="34"/>
      <c r="O24" s="34">
        <v>140.66999999999999</v>
      </c>
      <c r="P24" s="34"/>
      <c r="Q24" s="34"/>
      <c r="R24" s="34">
        <v>4.83</v>
      </c>
      <c r="S24" s="34"/>
      <c r="T24" s="34"/>
      <c r="U24" s="34">
        <v>5.59</v>
      </c>
      <c r="V24" s="34"/>
      <c r="W24" s="34">
        <v>0.6</v>
      </c>
      <c r="X24" s="34"/>
      <c r="Y24" s="34">
        <v>395.64</v>
      </c>
      <c r="Z24" s="34"/>
      <c r="AA24" s="34"/>
      <c r="AB24" s="34">
        <v>5.38</v>
      </c>
      <c r="AC24" s="34"/>
      <c r="AD24" s="34">
        <v>42.08</v>
      </c>
      <c r="AE24" s="34">
        <v>46.87</v>
      </c>
      <c r="AF24" s="34">
        <v>4.5</v>
      </c>
      <c r="AG24" s="34">
        <v>52.059999999999995</v>
      </c>
      <c r="AH24" s="34"/>
      <c r="AI24" s="34"/>
      <c r="AJ24" s="34"/>
      <c r="AK24" s="34"/>
      <c r="AL24" s="34"/>
      <c r="AM24" s="34">
        <v>6.39</v>
      </c>
      <c r="AN24" s="34">
        <v>151.11999999999998</v>
      </c>
      <c r="AO24" s="34"/>
      <c r="AP24" s="34">
        <v>1</v>
      </c>
      <c r="AQ24" s="34"/>
      <c r="AR24" s="34">
        <v>220.64999999999992</v>
      </c>
      <c r="AS24" s="34"/>
      <c r="AT24" s="34"/>
      <c r="AU24" s="34">
        <v>1.68</v>
      </c>
      <c r="AV24" s="34">
        <v>2</v>
      </c>
      <c r="AW24" s="69">
        <f t="shared" si="0"/>
        <v>2403.4199999999996</v>
      </c>
    </row>
    <row r="25" spans="1:49" x14ac:dyDescent="0.15">
      <c r="A25" s="68" t="s">
        <v>407</v>
      </c>
      <c r="B25" s="34"/>
      <c r="C25" s="34">
        <v>16.809999999999999</v>
      </c>
      <c r="D25" s="34"/>
      <c r="E25" s="34">
        <v>0.88</v>
      </c>
      <c r="F25" s="34">
        <v>0.49</v>
      </c>
      <c r="G25" s="34">
        <v>11.51</v>
      </c>
      <c r="H25" s="34">
        <v>955.49000000000012</v>
      </c>
      <c r="I25" s="34"/>
      <c r="J25" s="34">
        <v>100.57999999999998</v>
      </c>
      <c r="K25" s="34"/>
      <c r="L25" s="34"/>
      <c r="M25" s="34"/>
      <c r="N25" s="34"/>
      <c r="O25" s="34">
        <v>4.33</v>
      </c>
      <c r="P25" s="34"/>
      <c r="Q25" s="34">
        <v>0.44</v>
      </c>
      <c r="R25" s="34">
        <v>1.08</v>
      </c>
      <c r="S25" s="34"/>
      <c r="T25" s="34">
        <v>0.46</v>
      </c>
      <c r="U25" s="34">
        <v>1.91</v>
      </c>
      <c r="V25" s="34"/>
      <c r="W25" s="34">
        <v>0.7</v>
      </c>
      <c r="X25" s="34">
        <v>0.49</v>
      </c>
      <c r="Y25" s="34">
        <v>565.56000000000017</v>
      </c>
      <c r="Z25" s="34"/>
      <c r="AA25" s="34"/>
      <c r="AB25" s="34"/>
      <c r="AC25" s="34"/>
      <c r="AD25" s="34">
        <v>10.6</v>
      </c>
      <c r="AE25" s="34">
        <v>0.42</v>
      </c>
      <c r="AF25" s="34"/>
      <c r="AG25" s="34">
        <v>137.91999999999999</v>
      </c>
      <c r="AH25" s="34"/>
      <c r="AI25" s="34"/>
      <c r="AJ25" s="34"/>
      <c r="AK25" s="34"/>
      <c r="AL25" s="34"/>
      <c r="AM25" s="34">
        <v>0.79</v>
      </c>
      <c r="AN25" s="34">
        <v>20</v>
      </c>
      <c r="AO25" s="34">
        <v>0.48</v>
      </c>
      <c r="AP25" s="34"/>
      <c r="AQ25" s="34"/>
      <c r="AR25" s="34">
        <v>27.4</v>
      </c>
      <c r="AS25" s="34">
        <v>0.4</v>
      </c>
      <c r="AT25" s="34"/>
      <c r="AU25" s="34"/>
      <c r="AV25" s="34"/>
      <c r="AW25" s="69">
        <f t="shared" si="0"/>
        <v>1858.7400000000005</v>
      </c>
    </row>
    <row r="26" spans="1:49" x14ac:dyDescent="0.15">
      <c r="A26" s="68" t="s">
        <v>408</v>
      </c>
      <c r="B26" s="34">
        <v>1</v>
      </c>
      <c r="C26" s="34">
        <v>9.36</v>
      </c>
      <c r="D26" s="34">
        <v>2.0699999999999998</v>
      </c>
      <c r="E26" s="34">
        <v>1</v>
      </c>
      <c r="F26" s="34"/>
      <c r="G26" s="34">
        <v>99.43</v>
      </c>
      <c r="H26" s="34">
        <v>2307.2400000000002</v>
      </c>
      <c r="I26" s="34">
        <v>346.86000000000018</v>
      </c>
      <c r="J26" s="34">
        <v>606.51999999999987</v>
      </c>
      <c r="K26" s="34">
        <v>0.1</v>
      </c>
      <c r="L26" s="34">
        <v>0.59</v>
      </c>
      <c r="M26" s="34"/>
      <c r="N26" s="34"/>
      <c r="O26" s="34">
        <v>93.38</v>
      </c>
      <c r="P26" s="34">
        <v>0.1</v>
      </c>
      <c r="Q26" s="34"/>
      <c r="R26" s="34">
        <v>35</v>
      </c>
      <c r="S26" s="34"/>
      <c r="T26" s="34"/>
      <c r="U26" s="34">
        <v>10.75</v>
      </c>
      <c r="V26" s="480">
        <v>0.1</v>
      </c>
      <c r="W26" s="34"/>
      <c r="X26" s="34"/>
      <c r="Y26" s="34">
        <v>543.8900000000001</v>
      </c>
      <c r="Z26" s="34">
        <v>0.5</v>
      </c>
      <c r="AA26" s="34">
        <v>0.75</v>
      </c>
      <c r="AB26" s="34">
        <v>21.169999999999998</v>
      </c>
      <c r="AC26" s="34">
        <v>1.6</v>
      </c>
      <c r="AD26" s="34">
        <v>2524.7300000000005</v>
      </c>
      <c r="AE26" s="34">
        <v>39.97</v>
      </c>
      <c r="AF26" s="34">
        <v>15.709999999999999</v>
      </c>
      <c r="AG26" s="34">
        <v>32.1</v>
      </c>
      <c r="AH26" s="34">
        <v>0.51</v>
      </c>
      <c r="AI26" s="34"/>
      <c r="AJ26" s="34">
        <v>1.04</v>
      </c>
      <c r="AK26" s="34">
        <v>1.17</v>
      </c>
      <c r="AL26" s="34">
        <v>0.6</v>
      </c>
      <c r="AM26" s="34">
        <v>1.6</v>
      </c>
      <c r="AN26" s="34">
        <v>387.92</v>
      </c>
      <c r="AO26" s="34">
        <v>0.90000000000000013</v>
      </c>
      <c r="AP26" s="34">
        <v>33.04</v>
      </c>
      <c r="AQ26" s="34">
        <v>0.1</v>
      </c>
      <c r="AR26" s="34">
        <v>447.36000000000013</v>
      </c>
      <c r="AS26" s="34">
        <v>1</v>
      </c>
      <c r="AT26" s="34"/>
      <c r="AU26" s="34"/>
      <c r="AV26" s="34">
        <v>1.34</v>
      </c>
      <c r="AW26" s="69">
        <f t="shared" si="0"/>
        <v>7570.5000000000036</v>
      </c>
    </row>
    <row r="27" spans="1:49" x14ac:dyDescent="0.15">
      <c r="A27" s="68" t="s">
        <v>409</v>
      </c>
      <c r="B27" s="34"/>
      <c r="C27" s="34"/>
      <c r="D27" s="34"/>
      <c r="E27" s="34"/>
      <c r="F27" s="34"/>
      <c r="G27" s="34">
        <v>56.629999999999995</v>
      </c>
      <c r="H27" s="34">
        <v>115.75</v>
      </c>
      <c r="I27" s="34"/>
      <c r="J27" s="34">
        <v>42.790000000000006</v>
      </c>
      <c r="K27" s="34"/>
      <c r="L27" s="34"/>
      <c r="M27" s="34"/>
      <c r="N27" s="34"/>
      <c r="O27" s="34">
        <v>38.930000000000007</v>
      </c>
      <c r="P27" s="34"/>
      <c r="Q27" s="34"/>
      <c r="R27" s="34"/>
      <c r="S27" s="34"/>
      <c r="T27" s="34"/>
      <c r="U27" s="34"/>
      <c r="V27" s="34"/>
      <c r="W27" s="34"/>
      <c r="X27" s="34"/>
      <c r="Y27" s="34">
        <v>60.17</v>
      </c>
      <c r="Z27" s="34"/>
      <c r="AA27" s="34"/>
      <c r="AB27" s="34"/>
      <c r="AC27" s="34"/>
      <c r="AD27" s="34">
        <v>5</v>
      </c>
      <c r="AE27" s="34">
        <v>13.3</v>
      </c>
      <c r="AF27" s="34"/>
      <c r="AG27" s="34">
        <v>9.82</v>
      </c>
      <c r="AH27" s="34"/>
      <c r="AI27" s="34"/>
      <c r="AJ27" s="34"/>
      <c r="AK27" s="34"/>
      <c r="AL27" s="34"/>
      <c r="AM27" s="34">
        <v>5.8</v>
      </c>
      <c r="AN27" s="34">
        <v>54.06</v>
      </c>
      <c r="AO27" s="34"/>
      <c r="AP27" s="34"/>
      <c r="AQ27" s="34"/>
      <c r="AR27" s="34">
        <v>29.15</v>
      </c>
      <c r="AS27" s="34"/>
      <c r="AT27" s="34"/>
      <c r="AU27" s="34"/>
      <c r="AV27" s="34"/>
      <c r="AW27" s="69">
        <f t="shared" si="0"/>
        <v>431.40000000000003</v>
      </c>
    </row>
    <row r="28" spans="1:49" x14ac:dyDescent="0.15">
      <c r="A28" s="68" t="s">
        <v>410</v>
      </c>
      <c r="B28" s="34"/>
      <c r="C28" s="34">
        <v>3</v>
      </c>
      <c r="D28" s="34"/>
      <c r="E28" s="34"/>
      <c r="F28" s="34"/>
      <c r="G28" s="34">
        <v>13.8</v>
      </c>
      <c r="H28" s="34">
        <v>1056.5</v>
      </c>
      <c r="I28" s="34">
        <v>17.600000000000001</v>
      </c>
      <c r="J28" s="34">
        <v>191.75</v>
      </c>
      <c r="K28" s="34"/>
      <c r="L28" s="34"/>
      <c r="M28" s="34"/>
      <c r="N28" s="34"/>
      <c r="O28" s="34">
        <v>18</v>
      </c>
      <c r="P28" s="34"/>
      <c r="Q28" s="34"/>
      <c r="R28" s="34"/>
      <c r="S28" s="34"/>
      <c r="T28" s="34"/>
      <c r="U28" s="34"/>
      <c r="V28" s="34"/>
      <c r="W28" s="34"/>
      <c r="X28" s="34"/>
      <c r="Y28" s="34">
        <v>317.03999999999996</v>
      </c>
      <c r="Z28" s="34"/>
      <c r="AA28" s="34"/>
      <c r="AB28" s="34"/>
      <c r="AC28" s="34"/>
      <c r="AD28" s="34">
        <v>38.799999999999997</v>
      </c>
      <c r="AE28" s="34">
        <v>6.85</v>
      </c>
      <c r="AF28" s="34"/>
      <c r="AG28" s="34">
        <v>15.3</v>
      </c>
      <c r="AH28" s="34"/>
      <c r="AI28" s="34"/>
      <c r="AJ28" s="34">
        <v>1.29</v>
      </c>
      <c r="AK28" s="34"/>
      <c r="AL28" s="34"/>
      <c r="AM28" s="34">
        <v>3</v>
      </c>
      <c r="AN28" s="34">
        <v>33</v>
      </c>
      <c r="AO28" s="34"/>
      <c r="AP28" s="34"/>
      <c r="AQ28" s="34"/>
      <c r="AR28" s="34">
        <v>84.93</v>
      </c>
      <c r="AS28" s="34"/>
      <c r="AT28" s="34"/>
      <c r="AU28" s="34"/>
      <c r="AV28" s="34"/>
      <c r="AW28" s="69">
        <f t="shared" si="0"/>
        <v>1800.8599999999997</v>
      </c>
    </row>
    <row r="29" spans="1:49" x14ac:dyDescent="0.15">
      <c r="A29" s="68" t="s">
        <v>411</v>
      </c>
      <c r="B29" s="34"/>
      <c r="C29" s="34"/>
      <c r="D29" s="34"/>
      <c r="E29" s="34"/>
      <c r="F29" s="34"/>
      <c r="G29" s="34">
        <v>3.6</v>
      </c>
      <c r="H29" s="34">
        <v>305.17999999999995</v>
      </c>
      <c r="I29" s="34"/>
      <c r="J29" s="34">
        <v>98.75</v>
      </c>
      <c r="K29" s="34"/>
      <c r="L29" s="34"/>
      <c r="M29" s="34"/>
      <c r="N29" s="34"/>
      <c r="O29" s="34">
        <v>6.83</v>
      </c>
      <c r="P29" s="34"/>
      <c r="Q29" s="34"/>
      <c r="R29" s="34"/>
      <c r="S29" s="34"/>
      <c r="T29" s="34"/>
      <c r="U29" s="34">
        <v>3.15</v>
      </c>
      <c r="V29" s="34"/>
      <c r="W29" s="34"/>
      <c r="X29" s="34"/>
      <c r="Y29" s="34">
        <v>92.429999999999978</v>
      </c>
      <c r="Z29" s="34"/>
      <c r="AA29" s="34"/>
      <c r="AB29" s="34"/>
      <c r="AC29" s="34"/>
      <c r="AD29" s="34"/>
      <c r="AE29" s="34">
        <v>1.1499999999999999</v>
      </c>
      <c r="AF29" s="34"/>
      <c r="AG29" s="34">
        <v>17.77</v>
      </c>
      <c r="AH29" s="34"/>
      <c r="AI29" s="34"/>
      <c r="AJ29" s="34"/>
      <c r="AK29" s="34"/>
      <c r="AL29" s="34"/>
      <c r="AM29" s="34"/>
      <c r="AN29" s="34">
        <v>15.64</v>
      </c>
      <c r="AO29" s="34"/>
      <c r="AP29" s="34"/>
      <c r="AQ29" s="34"/>
      <c r="AR29" s="34">
        <v>423.8</v>
      </c>
      <c r="AS29" s="34"/>
      <c r="AT29" s="34"/>
      <c r="AU29" s="34"/>
      <c r="AV29" s="34"/>
      <c r="AW29" s="69">
        <f t="shared" si="0"/>
        <v>968.3</v>
      </c>
    </row>
    <row r="30" spans="1:49" x14ac:dyDescent="0.15">
      <c r="A30" s="68" t="s">
        <v>412</v>
      </c>
      <c r="B30" s="34"/>
      <c r="C30" s="34"/>
      <c r="D30" s="34"/>
      <c r="E30" s="34"/>
      <c r="F30" s="34"/>
      <c r="G30" s="34"/>
      <c r="H30" s="34">
        <v>23.39</v>
      </c>
      <c r="I30" s="34"/>
      <c r="J30" s="34"/>
      <c r="K30" s="34"/>
      <c r="L30" s="34"/>
      <c r="M30" s="34"/>
      <c r="N30" s="34"/>
      <c r="O30" s="34"/>
      <c r="P30" s="34"/>
      <c r="Q30" s="34"/>
      <c r="R30" s="34"/>
      <c r="S30" s="34"/>
      <c r="T30" s="34"/>
      <c r="U30" s="34"/>
      <c r="V30" s="34"/>
      <c r="W30" s="34"/>
      <c r="X30" s="34"/>
      <c r="Y30" s="34">
        <v>16.059999999999999</v>
      </c>
      <c r="Z30" s="34"/>
      <c r="AA30" s="34"/>
      <c r="AB30" s="34"/>
      <c r="AC30" s="34"/>
      <c r="AD30" s="34">
        <v>8.1</v>
      </c>
      <c r="AE30" s="34"/>
      <c r="AF30" s="34"/>
      <c r="AG30" s="34">
        <v>1</v>
      </c>
      <c r="AH30" s="34"/>
      <c r="AI30" s="34"/>
      <c r="AJ30" s="34"/>
      <c r="AK30" s="34"/>
      <c r="AL30" s="34"/>
      <c r="AM30" s="34"/>
      <c r="AN30" s="34"/>
      <c r="AO30" s="34"/>
      <c r="AP30" s="34"/>
      <c r="AQ30" s="34"/>
      <c r="AR30" s="34"/>
      <c r="AS30" s="34"/>
      <c r="AT30" s="34"/>
      <c r="AU30" s="34"/>
      <c r="AV30" s="34"/>
      <c r="AW30" s="69">
        <f t="shared" si="0"/>
        <v>48.550000000000004</v>
      </c>
    </row>
    <row r="31" spans="1:49" x14ac:dyDescent="0.15">
      <c r="A31" s="68" t="s">
        <v>413</v>
      </c>
      <c r="B31" s="34"/>
      <c r="C31" s="34">
        <v>0.1</v>
      </c>
      <c r="D31" s="34"/>
      <c r="E31" s="34"/>
      <c r="F31" s="34"/>
      <c r="G31" s="34">
        <v>29.11</v>
      </c>
      <c r="H31" s="34">
        <v>792.95</v>
      </c>
      <c r="I31" s="34">
        <v>2.23</v>
      </c>
      <c r="J31" s="34">
        <v>167.33</v>
      </c>
      <c r="K31" s="34"/>
      <c r="L31" s="34"/>
      <c r="M31" s="34">
        <v>3</v>
      </c>
      <c r="N31" s="34"/>
      <c r="O31" s="34">
        <v>24.499999999999996</v>
      </c>
      <c r="P31" s="34"/>
      <c r="Q31" s="34"/>
      <c r="R31" s="34"/>
      <c r="S31" s="34"/>
      <c r="T31" s="34"/>
      <c r="U31" s="34">
        <v>12.07</v>
      </c>
      <c r="V31" s="34"/>
      <c r="W31" s="34">
        <v>1.4</v>
      </c>
      <c r="X31" s="34"/>
      <c r="Y31" s="34">
        <v>251.65000000000003</v>
      </c>
      <c r="Z31" s="34"/>
      <c r="AA31" s="34"/>
      <c r="AB31" s="34"/>
      <c r="AC31" s="34"/>
      <c r="AD31" s="34">
        <v>514.94000000000017</v>
      </c>
      <c r="AE31" s="34">
        <v>26.720000000000002</v>
      </c>
      <c r="AF31" s="34"/>
      <c r="AG31" s="34">
        <v>27.599999999999998</v>
      </c>
      <c r="AH31" s="34"/>
      <c r="AI31" s="34"/>
      <c r="AJ31" s="34"/>
      <c r="AK31" s="34"/>
      <c r="AL31" s="34"/>
      <c r="AM31" s="34">
        <v>13.11</v>
      </c>
      <c r="AN31" s="34">
        <v>86.600000000000009</v>
      </c>
      <c r="AO31" s="34"/>
      <c r="AP31" s="34">
        <v>4</v>
      </c>
      <c r="AQ31" s="34"/>
      <c r="AR31" s="34">
        <v>266.80999999999995</v>
      </c>
      <c r="AS31" s="34"/>
      <c r="AT31" s="34"/>
      <c r="AU31" s="34"/>
      <c r="AV31" s="34"/>
      <c r="AW31" s="69">
        <f t="shared" si="0"/>
        <v>2224.1200000000003</v>
      </c>
    </row>
    <row r="32" spans="1:49" x14ac:dyDescent="0.15">
      <c r="A32" s="68" t="s">
        <v>414</v>
      </c>
      <c r="B32" s="34"/>
      <c r="C32" s="34"/>
      <c r="D32" s="34"/>
      <c r="E32" s="34"/>
      <c r="F32" s="34"/>
      <c r="G32" s="34">
        <v>9.5</v>
      </c>
      <c r="H32" s="34">
        <v>219.25</v>
      </c>
      <c r="I32" s="34">
        <v>0.4</v>
      </c>
      <c r="J32" s="34">
        <v>41.1</v>
      </c>
      <c r="K32" s="34"/>
      <c r="L32" s="34"/>
      <c r="M32" s="34"/>
      <c r="N32" s="34"/>
      <c r="O32" s="34">
        <v>7.3000000000000007</v>
      </c>
      <c r="P32" s="34"/>
      <c r="Q32" s="34"/>
      <c r="R32" s="34"/>
      <c r="S32" s="34"/>
      <c r="T32" s="34"/>
      <c r="U32" s="34"/>
      <c r="V32" s="34"/>
      <c r="W32" s="34">
        <v>4.4000000000000004</v>
      </c>
      <c r="X32" s="34"/>
      <c r="Y32" s="34">
        <v>66.28</v>
      </c>
      <c r="Z32" s="34"/>
      <c r="AA32" s="34"/>
      <c r="AB32" s="34"/>
      <c r="AC32" s="34"/>
      <c r="AD32" s="34">
        <v>11.4</v>
      </c>
      <c r="AE32" s="34">
        <v>5.9</v>
      </c>
      <c r="AF32" s="34">
        <v>1.95</v>
      </c>
      <c r="AG32" s="34">
        <v>25.1</v>
      </c>
      <c r="AH32" s="34"/>
      <c r="AI32" s="34"/>
      <c r="AJ32" s="34"/>
      <c r="AK32" s="34"/>
      <c r="AL32" s="34"/>
      <c r="AM32" s="34"/>
      <c r="AN32" s="34">
        <v>13.7</v>
      </c>
      <c r="AO32" s="34"/>
      <c r="AP32" s="34">
        <v>1</v>
      </c>
      <c r="AQ32" s="34"/>
      <c r="AR32" s="34">
        <v>48.779999999999994</v>
      </c>
      <c r="AS32" s="34"/>
      <c r="AT32" s="34"/>
      <c r="AU32" s="34"/>
      <c r="AV32" s="34"/>
      <c r="AW32" s="69">
        <f t="shared" si="0"/>
        <v>456.05999999999995</v>
      </c>
    </row>
    <row r="33" spans="1:49" s="35" customFormat="1" ht="23.25" customHeight="1" thickBot="1" x14ac:dyDescent="0.2">
      <c r="A33" s="70" t="s">
        <v>69</v>
      </c>
      <c r="B33" s="71">
        <f t="shared" ref="B33:AV33" si="1">SUM(B4:B32)</f>
        <v>1</v>
      </c>
      <c r="C33" s="71">
        <f t="shared" si="1"/>
        <v>76.84</v>
      </c>
      <c r="D33" s="71">
        <f t="shared" si="1"/>
        <v>5.52</v>
      </c>
      <c r="E33" s="71">
        <f t="shared" si="1"/>
        <v>1.88</v>
      </c>
      <c r="F33" s="71">
        <f t="shared" si="1"/>
        <v>0.49</v>
      </c>
      <c r="G33" s="71">
        <f t="shared" si="1"/>
        <v>471.98000000000008</v>
      </c>
      <c r="H33" s="71">
        <f t="shared" si="1"/>
        <v>15029.17</v>
      </c>
      <c r="I33" s="71">
        <f t="shared" si="1"/>
        <v>797.60000000000014</v>
      </c>
      <c r="J33" s="71">
        <f t="shared" si="1"/>
        <v>3459.97</v>
      </c>
      <c r="K33" s="71">
        <f t="shared" si="1"/>
        <v>0.1</v>
      </c>
      <c r="L33" s="71">
        <f t="shared" si="1"/>
        <v>0.59</v>
      </c>
      <c r="M33" s="71">
        <f t="shared" si="1"/>
        <v>50.879999999999995</v>
      </c>
      <c r="N33" s="71">
        <f t="shared" si="1"/>
        <v>1.1400000000000001</v>
      </c>
      <c r="O33" s="71">
        <f t="shared" si="1"/>
        <v>959.7600000000001</v>
      </c>
      <c r="P33" s="71">
        <f t="shared" si="1"/>
        <v>0.9</v>
      </c>
      <c r="Q33" s="71">
        <f t="shared" si="1"/>
        <v>0.44</v>
      </c>
      <c r="R33" s="71">
        <f t="shared" si="1"/>
        <v>105.77</v>
      </c>
      <c r="S33" s="71">
        <f t="shared" si="1"/>
        <v>1.08</v>
      </c>
      <c r="T33" s="71">
        <f t="shared" si="1"/>
        <v>0.46</v>
      </c>
      <c r="U33" s="71">
        <f t="shared" si="1"/>
        <v>65.389999999999986</v>
      </c>
      <c r="V33" s="71">
        <f t="shared" si="1"/>
        <v>0.1</v>
      </c>
      <c r="W33" s="71">
        <f t="shared" si="1"/>
        <v>20.799999999999997</v>
      </c>
      <c r="X33" s="71">
        <f t="shared" si="1"/>
        <v>0.49</v>
      </c>
      <c r="Y33" s="71">
        <f t="shared" si="1"/>
        <v>4944.6500000000005</v>
      </c>
      <c r="Z33" s="71">
        <f t="shared" si="1"/>
        <v>4.5</v>
      </c>
      <c r="AA33" s="71">
        <f t="shared" si="1"/>
        <v>0.75</v>
      </c>
      <c r="AB33" s="71">
        <f t="shared" si="1"/>
        <v>49.87</v>
      </c>
      <c r="AC33" s="71">
        <f t="shared" si="1"/>
        <v>6.2999999999999989</v>
      </c>
      <c r="AD33" s="71">
        <f t="shared" si="1"/>
        <v>6116.5500000000011</v>
      </c>
      <c r="AE33" s="71">
        <f t="shared" si="1"/>
        <v>274.99</v>
      </c>
      <c r="AF33" s="71">
        <f t="shared" si="1"/>
        <v>105.81999999999998</v>
      </c>
      <c r="AG33" s="71">
        <f t="shared" si="1"/>
        <v>786.92</v>
      </c>
      <c r="AH33" s="71">
        <f t="shared" si="1"/>
        <v>3.6800000000000006</v>
      </c>
      <c r="AI33" s="71">
        <f t="shared" si="1"/>
        <v>0.03</v>
      </c>
      <c r="AJ33" s="71">
        <f t="shared" si="1"/>
        <v>5.8</v>
      </c>
      <c r="AK33" s="71">
        <f t="shared" si="1"/>
        <v>1.17</v>
      </c>
      <c r="AL33" s="71">
        <f t="shared" si="1"/>
        <v>0.6</v>
      </c>
      <c r="AM33" s="71">
        <f t="shared" si="1"/>
        <v>43.22</v>
      </c>
      <c r="AN33" s="71">
        <f t="shared" si="1"/>
        <v>2157.4999999999995</v>
      </c>
      <c r="AO33" s="71">
        <f t="shared" si="1"/>
        <v>3.37</v>
      </c>
      <c r="AP33" s="71">
        <f t="shared" si="1"/>
        <v>80.52000000000001</v>
      </c>
      <c r="AQ33" s="71">
        <f t="shared" si="1"/>
        <v>0.1</v>
      </c>
      <c r="AR33" s="71">
        <f t="shared" si="1"/>
        <v>3427.9000000000005</v>
      </c>
      <c r="AS33" s="71">
        <f t="shared" si="1"/>
        <v>1.6</v>
      </c>
      <c r="AT33" s="71">
        <f t="shared" si="1"/>
        <v>0.22</v>
      </c>
      <c r="AU33" s="71">
        <f t="shared" si="1"/>
        <v>1.68</v>
      </c>
      <c r="AV33" s="71">
        <f t="shared" si="1"/>
        <v>6.14</v>
      </c>
      <c r="AW33" s="72">
        <f>SUM(B33:AV33)</f>
        <v>39076.230000000003</v>
      </c>
    </row>
  </sheetData>
  <mergeCells count="3">
    <mergeCell ref="A2:A3"/>
    <mergeCell ref="B2:AV2"/>
    <mergeCell ref="AW2:AW3"/>
  </mergeCells>
  <printOptions horizontalCentered="1"/>
  <pageMargins left="0" right="0" top="1.7322834645669292" bottom="0.74803149606299213" header="0.31496062992125984" footer="0.31496062992125984"/>
  <pageSetup scale="90" orientation="landscape" r:id="rId1"/>
  <headerFooter>
    <oddHeader>&amp;L&amp;G&amp;C&amp;"Verdana,Negrita"SUPERFICIE COMUNAL DE CEPAJES TINTOS PARA VINIFICACIÓN (has)
REGIÓN DEL MAULE&amp;RCUADRO N° 40</oddHeader>
    <oddFooter>&amp;R&amp;F</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opLeftCell="A2" zoomScale="115" zoomScaleNormal="115" workbookViewId="0">
      <selection activeCell="D24" sqref="D24"/>
    </sheetView>
  </sheetViews>
  <sheetFormatPr baseColWidth="10" defaultColWidth="11.42578125" defaultRowHeight="15" x14ac:dyDescent="0.25"/>
  <cols>
    <col min="1" max="1" width="19.85546875" customWidth="1"/>
    <col min="2" max="2" width="22.28515625" customWidth="1"/>
    <col min="3" max="3" width="21.42578125" customWidth="1"/>
    <col min="4" max="4" width="12.28515625" customWidth="1"/>
  </cols>
  <sheetData>
    <row r="1" spans="1:4" ht="15.75" thickBot="1" x14ac:dyDescent="0.3">
      <c r="A1" s="80" t="s">
        <v>427</v>
      </c>
    </row>
    <row r="2" spans="1:4" ht="22.5" customHeight="1" x14ac:dyDescent="0.25">
      <c r="A2" s="405" t="s">
        <v>234</v>
      </c>
      <c r="B2" s="391" t="s">
        <v>235</v>
      </c>
      <c r="C2" s="397"/>
      <c r="D2" s="383" t="s">
        <v>69</v>
      </c>
    </row>
    <row r="3" spans="1:4" ht="23.25" customHeight="1" x14ac:dyDescent="0.25">
      <c r="A3" s="406"/>
      <c r="B3" s="32" t="s">
        <v>236</v>
      </c>
      <c r="C3" s="32" t="s">
        <v>237</v>
      </c>
      <c r="D3" s="384"/>
    </row>
    <row r="4" spans="1:4" x14ac:dyDescent="0.25">
      <c r="A4" s="19" t="s">
        <v>428</v>
      </c>
      <c r="B4" s="15">
        <v>17.23</v>
      </c>
      <c r="C4" s="15">
        <v>140.02999999999994</v>
      </c>
      <c r="D4" s="20">
        <f t="shared" ref="D4:D24" si="0">SUM(B4:C4)</f>
        <v>157.25999999999993</v>
      </c>
    </row>
    <row r="5" spans="1:4" x14ac:dyDescent="0.25">
      <c r="A5" s="19" t="s">
        <v>429</v>
      </c>
      <c r="B5" s="15">
        <v>167.65999999999991</v>
      </c>
      <c r="C5" s="15">
        <v>696.61</v>
      </c>
      <c r="D5" s="20">
        <f t="shared" si="0"/>
        <v>864.27</v>
      </c>
    </row>
    <row r="6" spans="1:4" x14ac:dyDescent="0.25">
      <c r="A6" s="19" t="s">
        <v>430</v>
      </c>
      <c r="B6" s="15">
        <v>74.050000000000026</v>
      </c>
      <c r="C6" s="15">
        <v>199.01999999999998</v>
      </c>
      <c r="D6" s="20">
        <f t="shared" si="0"/>
        <v>273.07</v>
      </c>
    </row>
    <row r="7" spans="1:4" x14ac:dyDescent="0.25">
      <c r="A7" s="19" t="s">
        <v>431</v>
      </c>
      <c r="B7" s="15">
        <v>4.620000000000001</v>
      </c>
      <c r="C7" s="15">
        <v>0.90999999999999992</v>
      </c>
      <c r="D7" s="20">
        <f t="shared" si="0"/>
        <v>5.5300000000000011</v>
      </c>
    </row>
    <row r="8" spans="1:4" x14ac:dyDescent="0.25">
      <c r="A8" s="19" t="s">
        <v>432</v>
      </c>
      <c r="B8" s="15">
        <v>1081.0099999999995</v>
      </c>
      <c r="C8" s="15">
        <v>578.33000000000175</v>
      </c>
      <c r="D8" s="20">
        <f t="shared" si="0"/>
        <v>1659.3400000000013</v>
      </c>
    </row>
    <row r="9" spans="1:4" x14ac:dyDescent="0.25">
      <c r="A9" s="19" t="s">
        <v>433</v>
      </c>
      <c r="B9" s="15">
        <v>0.51</v>
      </c>
      <c r="C9" s="15">
        <v>5.919999999999999</v>
      </c>
      <c r="D9" s="20">
        <f t="shared" si="0"/>
        <v>6.4299999999999988</v>
      </c>
    </row>
    <row r="10" spans="1:4" x14ac:dyDescent="0.25">
      <c r="A10" s="19" t="s">
        <v>434</v>
      </c>
      <c r="B10" s="15"/>
      <c r="C10" s="15">
        <v>3.9</v>
      </c>
      <c r="D10" s="20">
        <f t="shared" si="0"/>
        <v>3.9</v>
      </c>
    </row>
    <row r="11" spans="1:4" x14ac:dyDescent="0.25">
      <c r="A11" s="19" t="s">
        <v>435</v>
      </c>
      <c r="B11" s="15">
        <v>156.86999999999981</v>
      </c>
      <c r="C11" s="15">
        <v>810.32000000000073</v>
      </c>
      <c r="D11" s="20">
        <f t="shared" si="0"/>
        <v>967.19000000000051</v>
      </c>
    </row>
    <row r="12" spans="1:4" x14ac:dyDescent="0.25">
      <c r="A12" s="19" t="s">
        <v>436</v>
      </c>
      <c r="B12" s="15">
        <v>11.83</v>
      </c>
      <c r="C12" s="15">
        <v>75.799999999999983</v>
      </c>
      <c r="D12" s="20">
        <f t="shared" si="0"/>
        <v>87.629999999999981</v>
      </c>
    </row>
    <row r="13" spans="1:4" x14ac:dyDescent="0.25">
      <c r="A13" s="19" t="s">
        <v>437</v>
      </c>
      <c r="B13" s="15"/>
      <c r="C13" s="15">
        <v>1</v>
      </c>
      <c r="D13" s="20">
        <f t="shared" si="0"/>
        <v>1</v>
      </c>
    </row>
    <row r="14" spans="1:4" x14ac:dyDescent="0.25">
      <c r="A14" s="19" t="s">
        <v>438</v>
      </c>
      <c r="B14" s="15">
        <v>0.8</v>
      </c>
      <c r="C14" s="15">
        <v>1.32</v>
      </c>
      <c r="D14" s="20">
        <f t="shared" si="0"/>
        <v>2.12</v>
      </c>
    </row>
    <row r="15" spans="1:4" x14ac:dyDescent="0.25">
      <c r="A15" s="19" t="s">
        <v>439</v>
      </c>
      <c r="B15" s="15">
        <v>619.86999999999978</v>
      </c>
      <c r="C15" s="15">
        <v>944.70000000000027</v>
      </c>
      <c r="D15" s="20">
        <f t="shared" si="0"/>
        <v>1564.5700000000002</v>
      </c>
    </row>
    <row r="16" spans="1:4" x14ac:dyDescent="0.25">
      <c r="A16" s="19" t="s">
        <v>440</v>
      </c>
      <c r="B16" s="15">
        <v>899.69999999999993</v>
      </c>
      <c r="C16" s="15">
        <v>382.97000000000037</v>
      </c>
      <c r="D16" s="20">
        <f t="shared" si="0"/>
        <v>1282.6700000000003</v>
      </c>
    </row>
    <row r="17" spans="1:28" x14ac:dyDescent="0.25">
      <c r="A17" s="19" t="s">
        <v>441</v>
      </c>
      <c r="B17" s="15">
        <v>60.010000000000019</v>
      </c>
      <c r="C17" s="15">
        <v>259.45999999999992</v>
      </c>
      <c r="D17" s="20">
        <f t="shared" si="0"/>
        <v>319.46999999999991</v>
      </c>
    </row>
    <row r="18" spans="1:28" x14ac:dyDescent="0.25">
      <c r="A18" s="19" t="s">
        <v>442</v>
      </c>
      <c r="B18" s="15">
        <v>593.3399999999998</v>
      </c>
      <c r="C18" s="15">
        <v>618.53000000000009</v>
      </c>
      <c r="D18" s="20">
        <f t="shared" si="0"/>
        <v>1211.8699999999999</v>
      </c>
      <c r="AB18" s="16"/>
    </row>
    <row r="19" spans="1:28" x14ac:dyDescent="0.25">
      <c r="A19" s="19" t="s">
        <v>443</v>
      </c>
      <c r="B19" s="15">
        <v>4.1499999999999995</v>
      </c>
      <c r="C19" s="15">
        <v>246.90999999999985</v>
      </c>
      <c r="D19" s="20">
        <f t="shared" si="0"/>
        <v>251.05999999999986</v>
      </c>
      <c r="AB19" s="36"/>
    </row>
    <row r="20" spans="1:28" x14ac:dyDescent="0.25">
      <c r="A20" s="19" t="s">
        <v>444</v>
      </c>
      <c r="B20" s="15"/>
      <c r="C20" s="15">
        <v>5.6999999999999993</v>
      </c>
      <c r="D20" s="20">
        <f t="shared" si="0"/>
        <v>5.6999999999999993</v>
      </c>
    </row>
    <row r="21" spans="1:28" x14ac:dyDescent="0.25">
      <c r="A21" s="19" t="s">
        <v>445</v>
      </c>
      <c r="B21" s="15">
        <v>197.84999999999997</v>
      </c>
      <c r="C21" s="15">
        <v>761.28</v>
      </c>
      <c r="D21" s="20">
        <f t="shared" si="0"/>
        <v>959.12999999999988</v>
      </c>
    </row>
    <row r="22" spans="1:28" x14ac:dyDescent="0.25">
      <c r="A22" s="19" t="s">
        <v>446</v>
      </c>
      <c r="B22" s="15">
        <v>391.17999999999995</v>
      </c>
      <c r="C22" s="15">
        <v>353.18999999999983</v>
      </c>
      <c r="D22" s="20">
        <f t="shared" si="0"/>
        <v>744.36999999999978</v>
      </c>
    </row>
    <row r="23" spans="1:28" x14ac:dyDescent="0.25">
      <c r="A23" s="19" t="s">
        <v>447</v>
      </c>
      <c r="B23" s="15">
        <v>2.1</v>
      </c>
      <c r="C23" s="15">
        <v>0.99999999999999989</v>
      </c>
      <c r="D23" s="20">
        <f t="shared" si="0"/>
        <v>3.1</v>
      </c>
    </row>
    <row r="24" spans="1:28" ht="15.75" thickBot="1" x14ac:dyDescent="0.3">
      <c r="A24" s="147" t="s">
        <v>239</v>
      </c>
      <c r="B24" s="98">
        <f>SUM(B4:B23)</f>
        <v>4282.7799999999988</v>
      </c>
      <c r="C24" s="98">
        <f>SUM(C4:C23)</f>
        <v>6086.9000000000024</v>
      </c>
      <c r="D24" s="99">
        <f t="shared" si="0"/>
        <v>10369.68</v>
      </c>
    </row>
  </sheetData>
  <mergeCells count="3">
    <mergeCell ref="A2:A3"/>
    <mergeCell ref="B2:C2"/>
    <mergeCell ref="D2:D3"/>
  </mergeCells>
  <printOptions horizontalCentered="1"/>
  <pageMargins left="0.70866141732283472" right="0.70866141732283472" top="1.3385826771653544" bottom="0.74803149606299213" header="0.31496062992125984" footer="0.31496062992125984"/>
  <pageSetup orientation="landscape" r:id="rId1"/>
  <headerFooter>
    <oddHeader>&amp;L&amp;G&amp;C&amp;"Verdana,Negrita"CATASTRO DE VIDES (has)
REGION DEL ÑUBLE&amp;RCUADRO N° 41</oddHeader>
    <oddFooter>&amp;R&amp;F</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selection activeCell="E20" sqref="E20"/>
    </sheetView>
  </sheetViews>
  <sheetFormatPr baseColWidth="10" defaultColWidth="11.42578125" defaultRowHeight="15" x14ac:dyDescent="0.25"/>
  <cols>
    <col min="1" max="1" width="15" bestFit="1" customWidth="1"/>
    <col min="2" max="2" width="34.140625" customWidth="1"/>
  </cols>
  <sheetData>
    <row r="1" spans="1:3" ht="15.75" thickBot="1" x14ac:dyDescent="0.3">
      <c r="A1" s="80" t="s">
        <v>448</v>
      </c>
    </row>
    <row r="2" spans="1:3" x14ac:dyDescent="0.25">
      <c r="A2" s="434" t="s">
        <v>234</v>
      </c>
      <c r="B2" s="79" t="s">
        <v>449</v>
      </c>
      <c r="C2" s="376" t="s">
        <v>69</v>
      </c>
    </row>
    <row r="3" spans="1:3" x14ac:dyDescent="0.25">
      <c r="A3" s="435"/>
      <c r="B3" s="145" t="s">
        <v>300</v>
      </c>
      <c r="C3" s="377"/>
    </row>
    <row r="4" spans="1:3" x14ac:dyDescent="0.25">
      <c r="A4" s="19" t="s">
        <v>428</v>
      </c>
      <c r="B4" s="15">
        <v>37</v>
      </c>
      <c r="C4" s="20">
        <f t="shared" ref="C4:C24" si="0">SUM(B4:B4)</f>
        <v>37</v>
      </c>
    </row>
    <row r="5" spans="1:3" x14ac:dyDescent="0.25">
      <c r="A5" s="19" t="s">
        <v>429</v>
      </c>
      <c r="B5" s="15">
        <v>203</v>
      </c>
      <c r="C5" s="20">
        <f t="shared" si="0"/>
        <v>203</v>
      </c>
    </row>
    <row r="6" spans="1:3" x14ac:dyDescent="0.25">
      <c r="A6" s="19" t="s">
        <v>430</v>
      </c>
      <c r="B6" s="15">
        <v>29</v>
      </c>
      <c r="C6" s="20">
        <f t="shared" si="0"/>
        <v>29</v>
      </c>
    </row>
    <row r="7" spans="1:3" x14ac:dyDescent="0.25">
      <c r="A7" s="19" t="s">
        <v>431</v>
      </c>
      <c r="B7" s="15">
        <v>3</v>
      </c>
      <c r="C7" s="20">
        <f t="shared" si="0"/>
        <v>3</v>
      </c>
    </row>
    <row r="8" spans="1:3" x14ac:dyDescent="0.25">
      <c r="A8" s="19" t="s">
        <v>432</v>
      </c>
      <c r="B8" s="15">
        <v>653</v>
      </c>
      <c r="C8" s="20">
        <f t="shared" si="0"/>
        <v>653</v>
      </c>
    </row>
    <row r="9" spans="1:3" x14ac:dyDescent="0.25">
      <c r="A9" s="19" t="s">
        <v>433</v>
      </c>
      <c r="B9" s="15">
        <v>2</v>
      </c>
      <c r="C9" s="20">
        <f t="shared" si="0"/>
        <v>2</v>
      </c>
    </row>
    <row r="10" spans="1:3" x14ac:dyDescent="0.25">
      <c r="A10" s="19" t="s">
        <v>434</v>
      </c>
      <c r="B10" s="15">
        <v>7</v>
      </c>
      <c r="C10" s="20">
        <f t="shared" si="0"/>
        <v>7</v>
      </c>
    </row>
    <row r="11" spans="1:3" x14ac:dyDescent="0.25">
      <c r="A11" s="19" t="s">
        <v>435</v>
      </c>
      <c r="B11" s="15">
        <v>788</v>
      </c>
      <c r="C11" s="20">
        <f t="shared" si="0"/>
        <v>788</v>
      </c>
    </row>
    <row r="12" spans="1:3" x14ac:dyDescent="0.25">
      <c r="A12" s="19" t="s">
        <v>436</v>
      </c>
      <c r="B12" s="15">
        <v>13</v>
      </c>
      <c r="C12" s="20">
        <f t="shared" si="0"/>
        <v>13</v>
      </c>
    </row>
    <row r="13" spans="1:3" x14ac:dyDescent="0.25">
      <c r="A13" s="19" t="s">
        <v>437</v>
      </c>
      <c r="B13" s="15">
        <v>1</v>
      </c>
      <c r="C13" s="20">
        <f t="shared" si="0"/>
        <v>1</v>
      </c>
    </row>
    <row r="14" spans="1:3" x14ac:dyDescent="0.25">
      <c r="A14" s="19" t="s">
        <v>438</v>
      </c>
      <c r="B14" s="15">
        <v>2</v>
      </c>
      <c r="C14" s="20">
        <f t="shared" si="0"/>
        <v>2</v>
      </c>
    </row>
    <row r="15" spans="1:3" x14ac:dyDescent="0.25">
      <c r="A15" s="19" t="s">
        <v>439</v>
      </c>
      <c r="B15" s="15">
        <v>691</v>
      </c>
      <c r="C15" s="20">
        <f t="shared" si="0"/>
        <v>691</v>
      </c>
    </row>
    <row r="16" spans="1:3" x14ac:dyDescent="0.25">
      <c r="A16" s="19" t="s">
        <v>440</v>
      </c>
      <c r="B16" s="15">
        <v>820</v>
      </c>
      <c r="C16" s="20">
        <f t="shared" si="0"/>
        <v>820</v>
      </c>
    </row>
    <row r="17" spans="1:28" x14ac:dyDescent="0.25">
      <c r="A17" s="19" t="s">
        <v>441</v>
      </c>
      <c r="B17" s="15">
        <v>214</v>
      </c>
      <c r="C17" s="20">
        <f t="shared" si="0"/>
        <v>214</v>
      </c>
    </row>
    <row r="18" spans="1:28" x14ac:dyDescent="0.25">
      <c r="A18" s="19" t="s">
        <v>442</v>
      </c>
      <c r="B18" s="15">
        <v>672</v>
      </c>
      <c r="C18" s="20">
        <f t="shared" si="0"/>
        <v>672</v>
      </c>
      <c r="AB18" s="16"/>
    </row>
    <row r="19" spans="1:28" x14ac:dyDescent="0.25">
      <c r="A19" s="19" t="s">
        <v>443</v>
      </c>
      <c r="B19" s="15">
        <v>108</v>
      </c>
      <c r="C19" s="20">
        <f t="shared" si="0"/>
        <v>108</v>
      </c>
      <c r="AB19" s="36"/>
    </row>
    <row r="20" spans="1:28" x14ac:dyDescent="0.25">
      <c r="A20" s="19" t="s">
        <v>444</v>
      </c>
      <c r="B20" s="15">
        <v>9</v>
      </c>
      <c r="C20" s="20">
        <f t="shared" si="0"/>
        <v>9</v>
      </c>
    </row>
    <row r="21" spans="1:28" x14ac:dyDescent="0.25">
      <c r="A21" s="19" t="s">
        <v>445</v>
      </c>
      <c r="B21" s="15">
        <v>315</v>
      </c>
      <c r="C21" s="20">
        <f t="shared" si="0"/>
        <v>315</v>
      </c>
    </row>
    <row r="22" spans="1:28" x14ac:dyDescent="0.25">
      <c r="A22" s="19" t="s">
        <v>446</v>
      </c>
      <c r="B22" s="15">
        <v>410</v>
      </c>
      <c r="C22" s="20">
        <f t="shared" si="0"/>
        <v>410</v>
      </c>
    </row>
    <row r="23" spans="1:28" x14ac:dyDescent="0.25">
      <c r="A23" s="19" t="s">
        <v>447</v>
      </c>
      <c r="B23" s="15">
        <v>3</v>
      </c>
      <c r="C23" s="20">
        <f t="shared" si="0"/>
        <v>3</v>
      </c>
    </row>
    <row r="24" spans="1:28" ht="15.75" thickBot="1" x14ac:dyDescent="0.3">
      <c r="A24" s="146" t="s">
        <v>239</v>
      </c>
      <c r="B24" s="98">
        <f>SUM(B4:B23)</f>
        <v>4980</v>
      </c>
      <c r="C24" s="99">
        <f t="shared" si="0"/>
        <v>4980</v>
      </c>
    </row>
  </sheetData>
  <mergeCells count="2">
    <mergeCell ref="A2:A3"/>
    <mergeCell ref="C2:C3"/>
  </mergeCells>
  <printOptions horizontalCentered="1"/>
  <pageMargins left="0.70866141732283472" right="0.70866141732283472" top="1.3385826771653544" bottom="0.74803149606299213" header="0.31496062992125984" footer="0.31496062992125984"/>
  <pageSetup orientation="landscape" r:id="rId1"/>
  <headerFooter>
    <oddHeader>&amp;L&amp;G&amp;C&amp;"Verdana,Negrita"NUMERO DE PROPIEDADES CON PLANTACIONES DE VIDES 
DE VINIFICACION
REGIÓN DE ÑUBLE&amp;RCUADRO N° 42</oddHeader>
    <oddFooter>&amp;R&amp;F</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workbookViewId="0">
      <pane ySplit="3" topLeftCell="A13" activePane="bottomLeft" state="frozen"/>
      <selection pane="bottomLeft" activeCell="T3" sqref="T3"/>
    </sheetView>
  </sheetViews>
  <sheetFormatPr baseColWidth="10" defaultColWidth="11.42578125" defaultRowHeight="15" x14ac:dyDescent="0.25"/>
  <cols>
    <col min="1" max="2" width="14.140625" customWidth="1"/>
    <col min="3" max="5" width="7.28515625" customWidth="1"/>
    <col min="6" max="6" width="6.140625" customWidth="1"/>
    <col min="7" max="7" width="5.7109375" customWidth="1"/>
    <col min="8" max="8" width="9" bestFit="1" customWidth="1"/>
    <col min="9" max="9" width="6.140625" bestFit="1" customWidth="1"/>
    <col min="10" max="10" width="9" bestFit="1" customWidth="1"/>
    <col min="11" max="11" width="6.140625" bestFit="1" customWidth="1"/>
    <col min="12" max="12" width="5" customWidth="1"/>
    <col min="13" max="14" width="6.140625" customWidth="1"/>
    <col min="15" max="15" width="6.140625" bestFit="1" customWidth="1"/>
    <col min="16" max="16" width="5" customWidth="1"/>
    <col min="17" max="17" width="7.28515625" bestFit="1" customWidth="1"/>
    <col min="18" max="18" width="5" customWidth="1"/>
    <col min="19" max="20" width="7.28515625" customWidth="1"/>
    <col min="21" max="21" width="9" bestFit="1" customWidth="1"/>
  </cols>
  <sheetData>
    <row r="1" spans="1:21" ht="15.75" thickBot="1" x14ac:dyDescent="0.3">
      <c r="A1" s="80" t="s">
        <v>450</v>
      </c>
      <c r="B1" s="80"/>
    </row>
    <row r="2" spans="1:21" x14ac:dyDescent="0.25">
      <c r="A2" s="425" t="s">
        <v>234</v>
      </c>
      <c r="B2" s="427" t="s">
        <v>451</v>
      </c>
      <c r="C2" s="428"/>
      <c r="D2" s="428"/>
      <c r="E2" s="428"/>
      <c r="F2" s="428"/>
      <c r="G2" s="428"/>
      <c r="H2" s="428"/>
      <c r="I2" s="428"/>
      <c r="J2" s="428"/>
      <c r="K2" s="428"/>
      <c r="L2" s="428"/>
      <c r="M2" s="428"/>
      <c r="N2" s="428"/>
      <c r="O2" s="428"/>
      <c r="P2" s="428"/>
      <c r="Q2" s="428"/>
      <c r="R2" s="428"/>
      <c r="S2" s="428"/>
      <c r="T2" s="429"/>
      <c r="U2" s="436" t="s">
        <v>69</v>
      </c>
    </row>
    <row r="3" spans="1:21" ht="197.25" x14ac:dyDescent="0.25">
      <c r="A3" s="426"/>
      <c r="B3" s="165" t="s">
        <v>117</v>
      </c>
      <c r="C3" s="148" t="s">
        <v>119</v>
      </c>
      <c r="D3" s="144" t="s">
        <v>120</v>
      </c>
      <c r="E3" s="144" t="s">
        <v>121</v>
      </c>
      <c r="F3" s="144" t="s">
        <v>122</v>
      </c>
      <c r="G3" s="144" t="s">
        <v>128</v>
      </c>
      <c r="H3" s="144" t="s">
        <v>132</v>
      </c>
      <c r="I3" s="144" t="s">
        <v>135</v>
      </c>
      <c r="J3" s="144" t="s">
        <v>136</v>
      </c>
      <c r="K3" s="144" t="s">
        <v>137</v>
      </c>
      <c r="L3" s="144" t="s">
        <v>139</v>
      </c>
      <c r="M3" s="144" t="s">
        <v>305</v>
      </c>
      <c r="N3" s="144" t="s">
        <v>339</v>
      </c>
      <c r="O3" s="144" t="s">
        <v>306</v>
      </c>
      <c r="P3" s="144" t="s">
        <v>147</v>
      </c>
      <c r="Q3" s="144" t="s">
        <v>278</v>
      </c>
      <c r="R3" s="144" t="s">
        <v>383</v>
      </c>
      <c r="S3" s="144" t="s">
        <v>341</v>
      </c>
      <c r="T3" s="144" t="s">
        <v>155</v>
      </c>
      <c r="U3" s="437"/>
    </row>
    <row r="4" spans="1:21" x14ac:dyDescent="0.25">
      <c r="A4" s="57" t="s">
        <v>428</v>
      </c>
      <c r="B4" s="164"/>
      <c r="C4" s="11"/>
      <c r="D4" s="11">
        <v>1.2</v>
      </c>
      <c r="E4" s="11">
        <v>1.65</v>
      </c>
      <c r="F4" s="11"/>
      <c r="G4" s="11"/>
      <c r="H4" s="11"/>
      <c r="I4" s="11"/>
      <c r="J4" s="11">
        <v>4.6500000000000004</v>
      </c>
      <c r="K4" s="11"/>
      <c r="L4" s="11">
        <v>0.1</v>
      </c>
      <c r="M4" s="11"/>
      <c r="N4" s="11"/>
      <c r="O4" s="11"/>
      <c r="P4" s="11"/>
      <c r="Q4" s="11">
        <v>9.5299999999999994</v>
      </c>
      <c r="R4" s="11"/>
      <c r="S4" s="11"/>
      <c r="T4" s="11">
        <v>0.1</v>
      </c>
      <c r="U4" s="141">
        <f t="shared" ref="U4:U20" si="0">SUM(C4:T4)</f>
        <v>17.23</v>
      </c>
    </row>
    <row r="5" spans="1:21" x14ac:dyDescent="0.25">
      <c r="A5" s="57" t="s">
        <v>429</v>
      </c>
      <c r="B5" s="164"/>
      <c r="C5" s="11"/>
      <c r="D5" s="11">
        <v>41.39</v>
      </c>
      <c r="E5" s="11">
        <v>4.03</v>
      </c>
      <c r="F5" s="11"/>
      <c r="G5" s="11">
        <v>1.2</v>
      </c>
      <c r="H5" s="11"/>
      <c r="I5" s="11"/>
      <c r="J5" s="11">
        <v>60.67</v>
      </c>
      <c r="K5" s="11">
        <v>2.5</v>
      </c>
      <c r="L5" s="11">
        <v>0.01</v>
      </c>
      <c r="M5" s="11"/>
      <c r="N5" s="11"/>
      <c r="O5" s="11"/>
      <c r="P5" s="11"/>
      <c r="Q5" s="11">
        <v>51.4</v>
      </c>
      <c r="R5" s="11"/>
      <c r="S5" s="11">
        <v>4.49</v>
      </c>
      <c r="T5" s="11">
        <v>1.97</v>
      </c>
      <c r="U5" s="141">
        <f t="shared" si="0"/>
        <v>167.66000000000003</v>
      </c>
    </row>
    <row r="6" spans="1:21" x14ac:dyDescent="0.25">
      <c r="A6" s="57" t="s">
        <v>430</v>
      </c>
      <c r="B6" s="164"/>
      <c r="C6" s="11"/>
      <c r="D6" s="11">
        <v>37.1</v>
      </c>
      <c r="E6" s="11"/>
      <c r="F6" s="11"/>
      <c r="G6" s="11"/>
      <c r="H6" s="11"/>
      <c r="I6" s="11"/>
      <c r="J6" s="11">
        <v>21.6</v>
      </c>
      <c r="K6" s="11"/>
      <c r="L6" s="11"/>
      <c r="M6" s="11"/>
      <c r="N6" s="11">
        <v>0.15</v>
      </c>
      <c r="O6" s="11">
        <v>0.15</v>
      </c>
      <c r="P6" s="11">
        <v>0.4</v>
      </c>
      <c r="Q6" s="11">
        <v>7.15</v>
      </c>
      <c r="R6" s="11"/>
      <c r="S6" s="11">
        <v>7.5</v>
      </c>
      <c r="T6" s="11"/>
      <c r="U6" s="141">
        <f t="shared" si="0"/>
        <v>74.05</v>
      </c>
    </row>
    <row r="7" spans="1:21" x14ac:dyDescent="0.25">
      <c r="A7" s="57" t="s">
        <v>431</v>
      </c>
      <c r="B7" s="164">
        <v>0.92</v>
      </c>
      <c r="C7" s="11"/>
      <c r="D7" s="11">
        <v>0.8</v>
      </c>
      <c r="E7" s="11"/>
      <c r="F7" s="11">
        <v>0.8</v>
      </c>
      <c r="G7" s="11"/>
      <c r="H7" s="11"/>
      <c r="I7" s="11"/>
      <c r="J7" s="11">
        <v>1.5</v>
      </c>
      <c r="K7" s="11"/>
      <c r="L7" s="11"/>
      <c r="M7" s="11"/>
      <c r="N7" s="11"/>
      <c r="O7" s="11"/>
      <c r="P7" s="11">
        <v>0.4</v>
      </c>
      <c r="Q7" s="11"/>
      <c r="R7" s="11"/>
      <c r="S7" s="11">
        <v>0.2</v>
      </c>
      <c r="T7" s="11"/>
      <c r="U7" s="141">
        <f t="shared" si="0"/>
        <v>3.7</v>
      </c>
    </row>
    <row r="8" spans="1:21" x14ac:dyDescent="0.25">
      <c r="A8" s="57" t="s">
        <v>432</v>
      </c>
      <c r="B8" s="164">
        <v>0.22</v>
      </c>
      <c r="C8" s="11">
        <v>0.35</v>
      </c>
      <c r="D8" s="11">
        <v>2.54</v>
      </c>
      <c r="E8" s="11">
        <v>13.43</v>
      </c>
      <c r="F8" s="11"/>
      <c r="G8" s="11">
        <v>0.3</v>
      </c>
      <c r="H8" s="11"/>
      <c r="I8" s="11"/>
      <c r="J8" s="11">
        <v>1029.6300000000001</v>
      </c>
      <c r="K8" s="11">
        <v>1.5</v>
      </c>
      <c r="L8" s="11">
        <v>0.6</v>
      </c>
      <c r="M8" s="11">
        <v>2.4</v>
      </c>
      <c r="N8" s="11"/>
      <c r="O8" s="11"/>
      <c r="P8" s="11">
        <v>1.53</v>
      </c>
      <c r="Q8" s="11">
        <v>0.25</v>
      </c>
      <c r="R8" s="11"/>
      <c r="S8" s="11">
        <v>17.66</v>
      </c>
      <c r="T8" s="11">
        <v>10.6</v>
      </c>
      <c r="U8" s="141">
        <f t="shared" si="0"/>
        <v>1080.79</v>
      </c>
    </row>
    <row r="9" spans="1:21" x14ac:dyDescent="0.25">
      <c r="A9" s="57" t="s">
        <v>433</v>
      </c>
      <c r="B9" s="164"/>
      <c r="C9" s="11"/>
      <c r="D9" s="11">
        <v>0.5</v>
      </c>
      <c r="E9" s="11"/>
      <c r="F9" s="11"/>
      <c r="G9" s="11"/>
      <c r="H9" s="11"/>
      <c r="I9" s="11"/>
      <c r="J9" s="11"/>
      <c r="K9" s="11"/>
      <c r="L9" s="11"/>
      <c r="M9" s="11"/>
      <c r="N9" s="11"/>
      <c r="O9" s="11"/>
      <c r="P9" s="11"/>
      <c r="Q9" s="11"/>
      <c r="R9" s="11">
        <v>0.01</v>
      </c>
      <c r="S9" s="11"/>
      <c r="T9" s="11"/>
      <c r="U9" s="141">
        <f t="shared" si="0"/>
        <v>0.51</v>
      </c>
    </row>
    <row r="10" spans="1:21" x14ac:dyDescent="0.25">
      <c r="A10" s="57" t="s">
        <v>435</v>
      </c>
      <c r="B10" s="164"/>
      <c r="C10" s="11"/>
      <c r="D10" s="11">
        <v>0.5</v>
      </c>
      <c r="E10" s="11">
        <v>0.25</v>
      </c>
      <c r="F10" s="11"/>
      <c r="G10" s="11"/>
      <c r="H10" s="11"/>
      <c r="I10" s="11">
        <v>0.7</v>
      </c>
      <c r="J10" s="11">
        <v>155.32</v>
      </c>
      <c r="K10" s="11"/>
      <c r="L10" s="11"/>
      <c r="M10" s="11"/>
      <c r="N10" s="11"/>
      <c r="O10" s="11"/>
      <c r="P10" s="11"/>
      <c r="Q10" s="11"/>
      <c r="R10" s="11"/>
      <c r="S10" s="11"/>
      <c r="T10" s="11">
        <v>0.1</v>
      </c>
      <c r="U10" s="141">
        <f t="shared" si="0"/>
        <v>156.86999999999998</v>
      </c>
    </row>
    <row r="11" spans="1:21" x14ac:dyDescent="0.25">
      <c r="A11" s="57" t="s">
        <v>436</v>
      </c>
      <c r="B11" s="164"/>
      <c r="C11" s="11"/>
      <c r="D11" s="11">
        <v>9.09</v>
      </c>
      <c r="E11" s="11"/>
      <c r="F11" s="11"/>
      <c r="G11" s="11"/>
      <c r="H11" s="11"/>
      <c r="I11" s="11"/>
      <c r="J11" s="11"/>
      <c r="K11" s="11"/>
      <c r="L11" s="11"/>
      <c r="M11" s="11"/>
      <c r="N11" s="11"/>
      <c r="O11" s="11"/>
      <c r="P11" s="11"/>
      <c r="Q11" s="11">
        <v>2.74</v>
      </c>
      <c r="R11" s="11"/>
      <c r="S11" s="11"/>
      <c r="T11" s="11"/>
      <c r="U11" s="141">
        <f t="shared" si="0"/>
        <v>11.83</v>
      </c>
    </row>
    <row r="12" spans="1:21" x14ac:dyDescent="0.25">
      <c r="A12" s="57" t="s">
        <v>438</v>
      </c>
      <c r="B12" s="164"/>
      <c r="C12" s="11"/>
      <c r="D12" s="11"/>
      <c r="E12" s="11"/>
      <c r="F12" s="11"/>
      <c r="G12" s="11"/>
      <c r="H12" s="11"/>
      <c r="I12" s="11"/>
      <c r="J12" s="11">
        <v>0.8</v>
      </c>
      <c r="K12" s="11"/>
      <c r="L12" s="11"/>
      <c r="M12" s="11"/>
      <c r="N12" s="11"/>
      <c r="O12" s="11"/>
      <c r="P12" s="11"/>
      <c r="Q12" s="11"/>
      <c r="R12" s="11"/>
      <c r="S12" s="11"/>
      <c r="T12" s="11"/>
      <c r="U12" s="141">
        <f t="shared" si="0"/>
        <v>0.8</v>
      </c>
    </row>
    <row r="13" spans="1:21" x14ac:dyDescent="0.25">
      <c r="A13" s="57" t="s">
        <v>439</v>
      </c>
      <c r="B13" s="164"/>
      <c r="C13" s="11"/>
      <c r="D13" s="11">
        <v>25.14</v>
      </c>
      <c r="E13" s="11">
        <v>0.3</v>
      </c>
      <c r="F13" s="11"/>
      <c r="G13" s="11"/>
      <c r="H13" s="11"/>
      <c r="I13" s="11"/>
      <c r="J13" s="11">
        <v>570.51</v>
      </c>
      <c r="K13" s="11">
        <v>4.82</v>
      </c>
      <c r="L13" s="11">
        <v>1</v>
      </c>
      <c r="M13" s="11"/>
      <c r="N13" s="11"/>
      <c r="O13" s="11"/>
      <c r="P13" s="11"/>
      <c r="Q13" s="11">
        <v>12.55</v>
      </c>
      <c r="R13" s="11"/>
      <c r="S13" s="11"/>
      <c r="T13" s="11">
        <v>5.55</v>
      </c>
      <c r="U13" s="141">
        <f t="shared" si="0"/>
        <v>619.87</v>
      </c>
    </row>
    <row r="14" spans="1:21" x14ac:dyDescent="0.25">
      <c r="A14" s="57" t="s">
        <v>440</v>
      </c>
      <c r="B14" s="164"/>
      <c r="C14" s="11"/>
      <c r="D14" s="11">
        <v>49.83</v>
      </c>
      <c r="E14" s="11">
        <v>221.02</v>
      </c>
      <c r="F14" s="11"/>
      <c r="G14" s="11">
        <v>3.83</v>
      </c>
      <c r="H14" s="11"/>
      <c r="I14" s="11">
        <v>0.2</v>
      </c>
      <c r="J14" s="11">
        <v>596.49</v>
      </c>
      <c r="K14" s="11">
        <v>0.3</v>
      </c>
      <c r="L14" s="11">
        <v>1.43</v>
      </c>
      <c r="M14" s="11"/>
      <c r="N14" s="11"/>
      <c r="O14" s="11"/>
      <c r="P14" s="11"/>
      <c r="Q14" s="11">
        <v>2.6</v>
      </c>
      <c r="R14" s="11"/>
      <c r="S14" s="11"/>
      <c r="T14" s="11">
        <v>24</v>
      </c>
      <c r="U14" s="141">
        <f t="shared" si="0"/>
        <v>899.69999999999993</v>
      </c>
    </row>
    <row r="15" spans="1:21" x14ac:dyDescent="0.25">
      <c r="A15" s="57" t="s">
        <v>441</v>
      </c>
      <c r="B15" s="164"/>
      <c r="C15" s="11"/>
      <c r="D15" s="11">
        <v>6.19</v>
      </c>
      <c r="E15" s="11">
        <v>0.4</v>
      </c>
      <c r="F15" s="11"/>
      <c r="G15" s="11"/>
      <c r="H15" s="11"/>
      <c r="I15" s="11"/>
      <c r="J15" s="11">
        <v>46.62</v>
      </c>
      <c r="K15" s="11"/>
      <c r="L15" s="11"/>
      <c r="M15" s="11"/>
      <c r="N15" s="11"/>
      <c r="O15" s="11"/>
      <c r="P15" s="11"/>
      <c r="Q15" s="11"/>
      <c r="R15" s="11"/>
      <c r="S15" s="11">
        <v>6</v>
      </c>
      <c r="T15" s="11">
        <v>0.8</v>
      </c>
      <c r="U15" s="141">
        <f t="shared" si="0"/>
        <v>60.01</v>
      </c>
    </row>
    <row r="16" spans="1:21" x14ac:dyDescent="0.25">
      <c r="A16" s="57" t="s">
        <v>442</v>
      </c>
      <c r="B16" s="164"/>
      <c r="C16" s="11">
        <v>0.85</v>
      </c>
      <c r="D16" s="11">
        <v>12.72</v>
      </c>
      <c r="E16" s="11">
        <v>8.07</v>
      </c>
      <c r="F16" s="11"/>
      <c r="G16" s="11"/>
      <c r="H16" s="11"/>
      <c r="I16" s="11"/>
      <c r="J16" s="11">
        <v>549.30999999999995</v>
      </c>
      <c r="K16" s="11"/>
      <c r="L16" s="11">
        <v>1.0900000000000001</v>
      </c>
      <c r="M16" s="11">
        <v>0.3</v>
      </c>
      <c r="N16" s="11"/>
      <c r="O16" s="11"/>
      <c r="P16" s="11"/>
      <c r="Q16" s="11"/>
      <c r="R16" s="11"/>
      <c r="S16" s="11">
        <v>2.2999999999999998</v>
      </c>
      <c r="T16" s="11">
        <v>18.7</v>
      </c>
      <c r="U16" s="141">
        <f t="shared" si="0"/>
        <v>593.33999999999992</v>
      </c>
    </row>
    <row r="17" spans="1:21" x14ac:dyDescent="0.25">
      <c r="A17" s="57" t="s">
        <v>443</v>
      </c>
      <c r="B17" s="164"/>
      <c r="C17" s="11"/>
      <c r="D17" s="11"/>
      <c r="E17" s="11"/>
      <c r="F17" s="11"/>
      <c r="G17" s="11"/>
      <c r="H17" s="11"/>
      <c r="I17" s="11"/>
      <c r="J17" s="11">
        <v>4.13</v>
      </c>
      <c r="K17" s="11"/>
      <c r="L17" s="11">
        <v>0.02</v>
      </c>
      <c r="M17" s="11"/>
      <c r="N17" s="11"/>
      <c r="O17" s="11"/>
      <c r="P17" s="11"/>
      <c r="Q17" s="11"/>
      <c r="R17" s="11"/>
      <c r="S17" s="11"/>
      <c r="T17" s="11"/>
      <c r="U17" s="141">
        <f t="shared" si="0"/>
        <v>4.1499999999999995</v>
      </c>
    </row>
    <row r="18" spans="1:21" x14ac:dyDescent="0.25">
      <c r="A18" s="57" t="s">
        <v>445</v>
      </c>
      <c r="B18" s="164">
        <v>0.44</v>
      </c>
      <c r="C18" s="11"/>
      <c r="D18" s="11">
        <v>20.79</v>
      </c>
      <c r="E18" s="11"/>
      <c r="F18" s="11"/>
      <c r="G18" s="11"/>
      <c r="H18" s="11">
        <v>0.21</v>
      </c>
      <c r="I18" s="11"/>
      <c r="J18" s="11">
        <v>143.72999999999999</v>
      </c>
      <c r="K18" s="11"/>
      <c r="L18" s="11"/>
      <c r="M18" s="11"/>
      <c r="N18" s="11"/>
      <c r="O18" s="11">
        <v>4.38</v>
      </c>
      <c r="P18" s="11">
        <v>4.76</v>
      </c>
      <c r="Q18" s="11">
        <v>16.39</v>
      </c>
      <c r="R18" s="11"/>
      <c r="S18" s="11">
        <v>5.54</v>
      </c>
      <c r="T18" s="11">
        <v>1.61</v>
      </c>
      <c r="U18" s="141">
        <f t="shared" si="0"/>
        <v>197.41</v>
      </c>
    </row>
    <row r="19" spans="1:21" x14ac:dyDescent="0.25">
      <c r="A19" s="57" t="s">
        <v>446</v>
      </c>
      <c r="B19" s="164"/>
      <c r="C19" s="11"/>
      <c r="D19" s="11"/>
      <c r="E19" s="11"/>
      <c r="F19" s="11"/>
      <c r="G19" s="11"/>
      <c r="H19" s="11"/>
      <c r="I19" s="11"/>
      <c r="J19" s="11">
        <v>385.87</v>
      </c>
      <c r="K19" s="11">
        <v>1.5</v>
      </c>
      <c r="L19" s="11"/>
      <c r="M19" s="11"/>
      <c r="N19" s="11"/>
      <c r="O19" s="11"/>
      <c r="P19" s="11"/>
      <c r="Q19" s="11"/>
      <c r="R19" s="11"/>
      <c r="S19" s="11">
        <v>0.2</v>
      </c>
      <c r="T19" s="11">
        <v>3.61</v>
      </c>
      <c r="U19" s="141">
        <f t="shared" si="0"/>
        <v>391.18</v>
      </c>
    </row>
    <row r="20" spans="1:21" x14ac:dyDescent="0.25">
      <c r="A20" s="57" t="s">
        <v>447</v>
      </c>
      <c r="B20" s="164"/>
      <c r="C20" s="11"/>
      <c r="D20" s="11">
        <v>0.1</v>
      </c>
      <c r="E20" s="11">
        <v>0.5</v>
      </c>
      <c r="F20" s="11"/>
      <c r="G20" s="11"/>
      <c r="H20" s="11"/>
      <c r="I20" s="11"/>
      <c r="J20" s="11">
        <v>1.5</v>
      </c>
      <c r="K20" s="11"/>
      <c r="L20" s="11"/>
      <c r="M20" s="11"/>
      <c r="N20" s="11"/>
      <c r="O20" s="11"/>
      <c r="P20" s="11"/>
      <c r="Q20" s="11"/>
      <c r="R20" s="11"/>
      <c r="S20" s="11"/>
      <c r="T20" s="11"/>
      <c r="U20" s="141">
        <f t="shared" si="0"/>
        <v>2.1</v>
      </c>
    </row>
    <row r="21" spans="1:21" ht="15.75" thickBot="1" x14ac:dyDescent="0.3">
      <c r="A21" s="82" t="s">
        <v>452</v>
      </c>
      <c r="B21" s="142">
        <f t="shared" ref="B21:T21" si="1">SUM(B4:B20)</f>
        <v>1.58</v>
      </c>
      <c r="C21" s="142">
        <f t="shared" si="1"/>
        <v>1.2</v>
      </c>
      <c r="D21" s="142">
        <f t="shared" si="1"/>
        <v>207.89</v>
      </c>
      <c r="E21" s="142">
        <f t="shared" si="1"/>
        <v>249.65</v>
      </c>
      <c r="F21" s="142">
        <f t="shared" si="1"/>
        <v>0.8</v>
      </c>
      <c r="G21" s="142">
        <f t="shared" si="1"/>
        <v>5.33</v>
      </c>
      <c r="H21" s="142">
        <f t="shared" si="1"/>
        <v>0.21</v>
      </c>
      <c r="I21" s="142">
        <f t="shared" si="1"/>
        <v>0.89999999999999991</v>
      </c>
      <c r="J21" s="142">
        <f t="shared" si="1"/>
        <v>3572.33</v>
      </c>
      <c r="K21" s="142">
        <f t="shared" si="1"/>
        <v>10.620000000000001</v>
      </c>
      <c r="L21" s="142">
        <f t="shared" si="1"/>
        <v>4.2499999999999991</v>
      </c>
      <c r="M21" s="142">
        <f t="shared" si="1"/>
        <v>2.6999999999999997</v>
      </c>
      <c r="N21" s="142">
        <f t="shared" si="1"/>
        <v>0.15</v>
      </c>
      <c r="O21" s="142">
        <f t="shared" si="1"/>
        <v>4.53</v>
      </c>
      <c r="P21" s="142">
        <f>SUM(P4:P20)</f>
        <v>7.09</v>
      </c>
      <c r="Q21" s="142">
        <f>SUM(Q4:Q20)</f>
        <v>102.60999999999999</v>
      </c>
      <c r="R21" s="142">
        <f>SUM(R4:R20)</f>
        <v>0.01</v>
      </c>
      <c r="S21" s="142">
        <f t="shared" si="1"/>
        <v>43.89</v>
      </c>
      <c r="T21" s="142">
        <f t="shared" si="1"/>
        <v>67.039999999999992</v>
      </c>
      <c r="U21" s="143">
        <f>SUM(B21:T21)</f>
        <v>4282.7800000000007</v>
      </c>
    </row>
  </sheetData>
  <mergeCells count="3">
    <mergeCell ref="A2:A3"/>
    <mergeCell ref="U2:U3"/>
    <mergeCell ref="B2:T2"/>
  </mergeCells>
  <printOptions horizontalCentered="1" verticalCentered="1"/>
  <pageMargins left="0" right="0" top="1.1417322834645669" bottom="0.74803149606299213" header="0.31496062992125984" footer="0.31496062992125984"/>
  <pageSetup scale="95" orientation="landscape" r:id="rId1"/>
  <headerFooter>
    <oddHeader>&amp;L&amp;G&amp;C&amp;"Verdana,Negrita"SUPERFICIE COMUNAL DE CEPAJES BLANCOS PARA VINIFICACION (HAS)
REGION DE ÑUBLE&amp;RCUADRO N° 43</oddHeader>
    <oddFooter>&amp;R&amp;F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70" zoomScaleNormal="70" zoomScalePageLayoutView="55" workbookViewId="0">
      <selection activeCell="D23" sqref="D23"/>
    </sheetView>
  </sheetViews>
  <sheetFormatPr baseColWidth="10" defaultColWidth="11.42578125" defaultRowHeight="15" x14ac:dyDescent="0.25"/>
  <cols>
    <col min="1" max="1" width="35.5703125" customWidth="1"/>
    <col min="2" max="2" width="19.7109375" customWidth="1"/>
    <col min="3" max="3" width="18.85546875" customWidth="1"/>
    <col min="4" max="4" width="22.28515625" customWidth="1"/>
    <col min="5" max="5" width="11.42578125" customWidth="1"/>
    <col min="6" max="6" width="15.85546875" customWidth="1"/>
    <col min="8" max="8" width="17.7109375" customWidth="1"/>
    <col min="9" max="9" width="14.28515625" customWidth="1"/>
    <col min="10" max="10" width="17.5703125" customWidth="1"/>
  </cols>
  <sheetData>
    <row r="1" spans="1:5" ht="25.5" customHeight="1" thickBot="1" x14ac:dyDescent="0.3">
      <c r="A1" s="188" t="s">
        <v>65</v>
      </c>
    </row>
    <row r="2" spans="1:5" ht="34.5" customHeight="1" x14ac:dyDescent="0.25">
      <c r="A2" s="286" t="s">
        <v>66</v>
      </c>
      <c r="B2" s="287" t="s">
        <v>67</v>
      </c>
      <c r="C2" s="288" t="s">
        <v>68</v>
      </c>
      <c r="D2" s="289" t="s">
        <v>69</v>
      </c>
    </row>
    <row r="3" spans="1:5" ht="24.75" customHeight="1" x14ac:dyDescent="0.25">
      <c r="A3" s="189" t="s">
        <v>70</v>
      </c>
      <c r="B3" s="190"/>
      <c r="C3" s="191">
        <f>'VIDES VINIFERAS'!D4</f>
        <v>15</v>
      </c>
      <c r="D3" s="192">
        <f t="shared" ref="D3:D17" si="0">SUM(B3:C3)</f>
        <v>15</v>
      </c>
      <c r="E3" s="186"/>
    </row>
    <row r="4" spans="1:5" ht="30" customHeight="1" x14ac:dyDescent="0.25">
      <c r="A4" s="189" t="s">
        <v>71</v>
      </c>
      <c r="B4" s="190"/>
      <c r="C4" s="190">
        <v>3.95</v>
      </c>
      <c r="D4" s="290">
        <v>3.95</v>
      </c>
      <c r="E4" s="186"/>
    </row>
    <row r="5" spans="1:5" ht="22.5" customHeight="1" x14ac:dyDescent="0.25">
      <c r="A5" s="189" t="s">
        <v>72</v>
      </c>
      <c r="B5" s="190"/>
      <c r="C5" s="191">
        <f>'VIDES VINIFERAS'!D6</f>
        <v>4.9700000000000006</v>
      </c>
      <c r="D5" s="192">
        <f t="shared" si="0"/>
        <v>4.9700000000000006</v>
      </c>
      <c r="E5" s="186"/>
    </row>
    <row r="6" spans="1:5" ht="27" customHeight="1" x14ac:dyDescent="0.25">
      <c r="A6" s="189" t="s">
        <v>73</v>
      </c>
      <c r="B6" s="190">
        <v>558.70000000000005</v>
      </c>
      <c r="C6" s="191">
        <v>55.31</v>
      </c>
      <c r="D6" s="192">
        <f t="shared" si="0"/>
        <v>614.01</v>
      </c>
      <c r="E6" s="186"/>
    </row>
    <row r="7" spans="1:5" ht="30" customHeight="1" x14ac:dyDescent="0.25">
      <c r="A7" s="189" t="s">
        <v>74</v>
      </c>
      <c r="B7" s="190">
        <v>8535.01</v>
      </c>
      <c r="C7" s="191">
        <v>3114.83</v>
      </c>
      <c r="D7" s="192">
        <f t="shared" si="0"/>
        <v>11649.84</v>
      </c>
      <c r="E7" s="186"/>
    </row>
    <row r="8" spans="1:5" ht="30" customHeight="1" x14ac:dyDescent="0.25">
      <c r="A8" s="189" t="s">
        <v>75</v>
      </c>
      <c r="B8" s="190"/>
      <c r="C8" s="191">
        <v>8657.76</v>
      </c>
      <c r="D8" s="192">
        <f t="shared" si="0"/>
        <v>8657.76</v>
      </c>
      <c r="E8" s="186"/>
    </row>
    <row r="9" spans="1:5" ht="30" customHeight="1" x14ac:dyDescent="0.25">
      <c r="A9" s="189" t="s">
        <v>76</v>
      </c>
      <c r="B9" s="190"/>
      <c r="C9" s="191">
        <v>41539.36000000003</v>
      </c>
      <c r="D9" s="192">
        <f t="shared" si="0"/>
        <v>41539.36000000003</v>
      </c>
      <c r="E9" s="186"/>
    </row>
    <row r="10" spans="1:5" ht="30" customHeight="1" x14ac:dyDescent="0.25">
      <c r="A10" s="189" t="s">
        <v>77</v>
      </c>
      <c r="B10" s="190"/>
      <c r="C10" s="191">
        <v>52822.559999999947</v>
      </c>
      <c r="D10" s="192">
        <f t="shared" si="0"/>
        <v>52822.559999999947</v>
      </c>
      <c r="E10" s="186"/>
    </row>
    <row r="11" spans="1:5" ht="30" customHeight="1" x14ac:dyDescent="0.25">
      <c r="A11" s="189" t="s">
        <v>78</v>
      </c>
      <c r="B11" s="190"/>
      <c r="C11" s="191">
        <v>10369.680000000044</v>
      </c>
      <c r="D11" s="192">
        <f t="shared" si="0"/>
        <v>10369.680000000044</v>
      </c>
      <c r="E11" s="186"/>
    </row>
    <row r="12" spans="1:5" ht="30" customHeight="1" x14ac:dyDescent="0.25">
      <c r="A12" s="189" t="s">
        <v>79</v>
      </c>
      <c r="B12" s="190"/>
      <c r="C12" s="191">
        <v>2796.2599999999989</v>
      </c>
      <c r="D12" s="192">
        <f t="shared" si="0"/>
        <v>2796.2599999999989</v>
      </c>
      <c r="E12" s="186"/>
    </row>
    <row r="13" spans="1:5" ht="30" customHeight="1" x14ac:dyDescent="0.25">
      <c r="A13" s="189" t="s">
        <v>80</v>
      </c>
      <c r="B13" s="190"/>
      <c r="C13" s="191">
        <v>107.24999999999997</v>
      </c>
      <c r="D13" s="192">
        <f t="shared" si="0"/>
        <v>107.24999999999997</v>
      </c>
      <c r="E13" s="186"/>
    </row>
    <row r="14" spans="1:5" ht="30" customHeight="1" x14ac:dyDescent="0.25">
      <c r="A14" s="189" t="s">
        <v>81</v>
      </c>
      <c r="B14" s="190"/>
      <c r="C14" s="191">
        <v>18.899999999999999</v>
      </c>
      <c r="D14" s="192">
        <f t="shared" si="0"/>
        <v>18.899999999999999</v>
      </c>
      <c r="E14" s="186"/>
    </row>
    <row r="15" spans="1:5" ht="30" customHeight="1" x14ac:dyDescent="0.25">
      <c r="A15" s="189" t="s">
        <v>82</v>
      </c>
      <c r="B15" s="190"/>
      <c r="C15" s="191">
        <v>19.03</v>
      </c>
      <c r="D15" s="192">
        <f t="shared" si="0"/>
        <v>19.03</v>
      </c>
      <c r="E15" s="186"/>
    </row>
    <row r="16" spans="1:5" ht="30" customHeight="1" x14ac:dyDescent="0.25">
      <c r="A16" s="189" t="s">
        <v>83</v>
      </c>
      <c r="B16" s="190"/>
      <c r="C16" s="191">
        <v>1.94</v>
      </c>
      <c r="D16" s="192">
        <f t="shared" si="0"/>
        <v>1.94</v>
      </c>
      <c r="E16" s="186"/>
    </row>
    <row r="17" spans="1:5" ht="30" customHeight="1" x14ac:dyDescent="0.25">
      <c r="A17" s="189" t="s">
        <v>84</v>
      </c>
      <c r="B17" s="190"/>
      <c r="C17" s="191">
        <v>10559.369999999999</v>
      </c>
      <c r="D17" s="192">
        <f t="shared" si="0"/>
        <v>10559.369999999999</v>
      </c>
      <c r="E17" s="186"/>
    </row>
    <row r="18" spans="1:5" ht="37.5" customHeight="1" thickBot="1" x14ac:dyDescent="0.3">
      <c r="A18" s="193" t="s">
        <v>69</v>
      </c>
      <c r="B18" s="194">
        <f>SUM(B3:B17)</f>
        <v>9093.7100000000009</v>
      </c>
      <c r="C18" s="195">
        <f>SUM(C3:C17)</f>
        <v>130086.17</v>
      </c>
      <c r="D18" s="196">
        <f>SUM(B18:C18)</f>
        <v>139179.88</v>
      </c>
      <c r="E18" s="186"/>
    </row>
    <row r="19" spans="1:5" x14ac:dyDescent="0.25">
      <c r="C19" s="197"/>
    </row>
    <row r="20" spans="1:5" x14ac:dyDescent="0.25">
      <c r="C20" s="198"/>
      <c r="D20" s="198"/>
    </row>
    <row r="21" spans="1:5" x14ac:dyDescent="0.25">
      <c r="D21" s="198"/>
    </row>
  </sheetData>
  <printOptions horizontalCentered="1" verticalCentered="1"/>
  <pageMargins left="0.70866141732283472" right="0.70866141732283472" top="0.94488188976377963" bottom="0.19685039370078741" header="0.31496062992125984" footer="0.31496062992125984"/>
  <pageSetup orientation="landscape" r:id="rId1"/>
  <headerFooter>
    <oddHeader>&amp;L&amp;G&amp;C&amp;"Verdana,Negrita"&amp;12CATASTRO VITICOLA NACIONAL (Hectáreas)
AÑO 2021&amp;R&amp;"Verdana,Normal"CUADRO N° 2</oddHeader>
    <oddFooter>&amp;R&amp;F</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workbookViewId="0">
      <pane ySplit="3" topLeftCell="A16" activePane="bottomLeft" state="frozen"/>
      <selection activeCell="W22" sqref="W22"/>
      <selection pane="bottomLeft" activeCell="O20" sqref="O20"/>
    </sheetView>
  </sheetViews>
  <sheetFormatPr baseColWidth="10" defaultColWidth="11.42578125" defaultRowHeight="15" x14ac:dyDescent="0.25"/>
  <cols>
    <col min="1" max="1" width="16.42578125" customWidth="1"/>
    <col min="2" max="4" width="6.140625" customWidth="1"/>
    <col min="5" max="5" width="7.28515625" customWidth="1"/>
    <col min="6" max="6" width="6.140625" bestFit="1" customWidth="1"/>
    <col min="7" max="7" width="6.85546875" customWidth="1"/>
    <col min="8" max="9" width="7.28515625" bestFit="1" customWidth="1"/>
    <col min="10" max="10" width="6.140625" bestFit="1" customWidth="1"/>
    <col min="11" max="11" width="6.85546875" customWidth="1"/>
    <col min="12" max="12" width="5" bestFit="1" customWidth="1"/>
    <col min="13" max="14" width="5" customWidth="1"/>
    <col min="15" max="15" width="7.28515625" bestFit="1" customWidth="1"/>
    <col min="16" max="17" width="5" bestFit="1" customWidth="1"/>
    <col min="18" max="18" width="9" bestFit="1" customWidth="1"/>
    <col min="19" max="19" width="5" bestFit="1" customWidth="1"/>
    <col min="20" max="21" width="5.42578125" customWidth="1"/>
    <col min="22" max="22" width="6.140625" bestFit="1" customWidth="1"/>
    <col min="23" max="24" width="5" bestFit="1" customWidth="1"/>
    <col min="25" max="25" width="7.28515625" bestFit="1" customWidth="1"/>
    <col min="26" max="26" width="5" bestFit="1" customWidth="1"/>
    <col min="27" max="27" width="6.140625" bestFit="1" customWidth="1"/>
    <col min="28" max="28" width="6.140625" customWidth="1"/>
    <col min="29" max="29" width="5" bestFit="1" customWidth="1"/>
    <col min="30" max="30" width="9" customWidth="1"/>
  </cols>
  <sheetData>
    <row r="1" spans="1:30" ht="15.75" thickBot="1" x14ac:dyDescent="0.3">
      <c r="A1" s="80" t="s">
        <v>453</v>
      </c>
    </row>
    <row r="2" spans="1:30" x14ac:dyDescent="0.25">
      <c r="A2" s="425" t="s">
        <v>234</v>
      </c>
      <c r="B2" s="427" t="s">
        <v>167</v>
      </c>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38" t="s">
        <v>69</v>
      </c>
    </row>
    <row r="3" spans="1:30" ht="150.75" x14ac:dyDescent="0.25">
      <c r="A3" s="426"/>
      <c r="B3" s="144" t="s">
        <v>170</v>
      </c>
      <c r="C3" s="144" t="s">
        <v>175</v>
      </c>
      <c r="D3" s="144" t="s">
        <v>176</v>
      </c>
      <c r="E3" s="144" t="s">
        <v>177</v>
      </c>
      <c r="F3" s="144" t="s">
        <v>178</v>
      </c>
      <c r="G3" s="144" t="s">
        <v>308</v>
      </c>
      <c r="H3" s="144" t="s">
        <v>180</v>
      </c>
      <c r="I3" s="144" t="s">
        <v>183</v>
      </c>
      <c r="J3" s="144" t="s">
        <v>184</v>
      </c>
      <c r="K3" s="144" t="s">
        <v>281</v>
      </c>
      <c r="L3" s="144" t="s">
        <v>189</v>
      </c>
      <c r="M3" s="144" t="s">
        <v>193</v>
      </c>
      <c r="N3" s="144" t="s">
        <v>196</v>
      </c>
      <c r="O3" s="144" t="s">
        <v>197</v>
      </c>
      <c r="P3" s="144" t="s">
        <v>199</v>
      </c>
      <c r="Q3" s="144" t="s">
        <v>282</v>
      </c>
      <c r="R3" s="144" t="s">
        <v>283</v>
      </c>
      <c r="S3" s="144" t="s">
        <v>203</v>
      </c>
      <c r="T3" s="144" t="s">
        <v>204</v>
      </c>
      <c r="U3" s="144" t="s">
        <v>454</v>
      </c>
      <c r="V3" s="144" t="s">
        <v>206</v>
      </c>
      <c r="W3" s="144" t="s">
        <v>211</v>
      </c>
      <c r="X3" s="144" t="s">
        <v>212</v>
      </c>
      <c r="Y3" s="144" t="s">
        <v>284</v>
      </c>
      <c r="Z3" s="144" t="s">
        <v>215</v>
      </c>
      <c r="AA3" s="144" t="s">
        <v>285</v>
      </c>
      <c r="AB3" s="144" t="s">
        <v>220</v>
      </c>
      <c r="AC3" s="144" t="s">
        <v>344</v>
      </c>
      <c r="AD3" s="439"/>
    </row>
    <row r="4" spans="1:30" x14ac:dyDescent="0.25">
      <c r="A4" s="57" t="s">
        <v>428</v>
      </c>
      <c r="B4" s="11"/>
      <c r="C4" s="11"/>
      <c r="D4" s="11"/>
      <c r="E4" s="11">
        <v>41.12</v>
      </c>
      <c r="F4" s="11"/>
      <c r="G4" s="11"/>
      <c r="H4" s="11">
        <v>28.59</v>
      </c>
      <c r="I4" s="11">
        <v>0.4</v>
      </c>
      <c r="J4" s="11"/>
      <c r="K4" s="11">
        <v>7.52</v>
      </c>
      <c r="L4" s="11"/>
      <c r="M4" s="11">
        <v>1.1000000000000001</v>
      </c>
      <c r="N4" s="11"/>
      <c r="O4" s="11">
        <v>20.27</v>
      </c>
      <c r="P4" s="11"/>
      <c r="Q4" s="11"/>
      <c r="R4" s="11">
        <v>24.64</v>
      </c>
      <c r="S4" s="11">
        <v>0.6</v>
      </c>
      <c r="T4" s="11"/>
      <c r="U4" s="11">
        <v>0.1</v>
      </c>
      <c r="V4" s="11">
        <v>11.41</v>
      </c>
      <c r="W4" s="11"/>
      <c r="X4" s="11"/>
      <c r="Y4" s="11">
        <v>3.53</v>
      </c>
      <c r="Z4" s="11"/>
      <c r="AA4" s="11">
        <v>0.75</v>
      </c>
      <c r="AB4" s="11"/>
      <c r="AC4" s="11"/>
      <c r="AD4" s="26">
        <f t="shared" ref="AD4:AD23" si="0">SUM(B4:AC4)</f>
        <v>140.02999999999997</v>
      </c>
    </row>
    <row r="5" spans="1:30" x14ac:dyDescent="0.25">
      <c r="A5" s="57" t="s">
        <v>429</v>
      </c>
      <c r="B5" s="11"/>
      <c r="C5" s="11"/>
      <c r="D5" s="11">
        <v>5.95</v>
      </c>
      <c r="E5" s="11">
        <v>151.35</v>
      </c>
      <c r="F5" s="11"/>
      <c r="G5" s="11">
        <v>21.41</v>
      </c>
      <c r="H5" s="11">
        <v>22.26</v>
      </c>
      <c r="I5" s="11">
        <v>4.46</v>
      </c>
      <c r="J5" s="11"/>
      <c r="K5" s="11">
        <v>14.16</v>
      </c>
      <c r="L5" s="11">
        <v>0.41</v>
      </c>
      <c r="M5" s="11"/>
      <c r="N5" s="11"/>
      <c r="O5" s="11">
        <v>55.25</v>
      </c>
      <c r="P5" s="11">
        <v>1.2</v>
      </c>
      <c r="Q5" s="11">
        <v>0.16</v>
      </c>
      <c r="R5" s="11">
        <v>356.24</v>
      </c>
      <c r="S5" s="11">
        <v>0.25</v>
      </c>
      <c r="T5" s="11">
        <v>3</v>
      </c>
      <c r="U5" s="11">
        <v>1.5</v>
      </c>
      <c r="V5" s="11">
        <v>13.23</v>
      </c>
      <c r="W5" s="11">
        <v>0.01</v>
      </c>
      <c r="X5" s="11"/>
      <c r="Y5" s="11">
        <v>43.89</v>
      </c>
      <c r="Z5" s="11">
        <v>0.25</v>
      </c>
      <c r="AA5" s="11">
        <v>1.63</v>
      </c>
      <c r="AB5" s="11"/>
      <c r="AC5" s="11"/>
      <c r="AD5" s="26">
        <f t="shared" si="0"/>
        <v>696.61</v>
      </c>
    </row>
    <row r="6" spans="1:30" x14ac:dyDescent="0.25">
      <c r="A6" s="57" t="s">
        <v>430</v>
      </c>
      <c r="B6" s="11"/>
      <c r="C6" s="11"/>
      <c r="D6" s="11"/>
      <c r="E6" s="11">
        <v>84.02</v>
      </c>
      <c r="F6" s="11"/>
      <c r="G6" s="11">
        <v>2.5099999999999998</v>
      </c>
      <c r="H6" s="11">
        <v>2</v>
      </c>
      <c r="I6" s="11"/>
      <c r="J6" s="11"/>
      <c r="K6" s="11">
        <v>3</v>
      </c>
      <c r="L6" s="11"/>
      <c r="M6" s="11"/>
      <c r="N6" s="11"/>
      <c r="O6" s="11">
        <v>13.2</v>
      </c>
      <c r="P6" s="11"/>
      <c r="Q6" s="11"/>
      <c r="R6" s="11">
        <v>71.73</v>
      </c>
      <c r="S6" s="11"/>
      <c r="T6" s="11"/>
      <c r="U6" s="11"/>
      <c r="V6" s="11">
        <v>13.01</v>
      </c>
      <c r="W6" s="11"/>
      <c r="X6" s="11"/>
      <c r="Y6" s="11">
        <v>7.55</v>
      </c>
      <c r="Z6" s="11"/>
      <c r="AA6" s="11">
        <v>2</v>
      </c>
      <c r="AB6" s="11"/>
      <c r="AC6" s="11"/>
      <c r="AD6" s="26">
        <f t="shared" si="0"/>
        <v>199.02</v>
      </c>
    </row>
    <row r="7" spans="1:30" x14ac:dyDescent="0.25">
      <c r="A7" s="57" t="s">
        <v>431</v>
      </c>
      <c r="B7" s="11"/>
      <c r="C7" s="11"/>
      <c r="D7" s="11"/>
      <c r="E7" s="11"/>
      <c r="F7" s="11"/>
      <c r="G7" s="11"/>
      <c r="H7" s="11"/>
      <c r="I7" s="11">
        <v>0.5</v>
      </c>
      <c r="J7" s="11"/>
      <c r="K7" s="11"/>
      <c r="L7" s="11"/>
      <c r="M7" s="11"/>
      <c r="N7" s="11"/>
      <c r="O7" s="11"/>
      <c r="P7" s="11"/>
      <c r="Q7" s="11"/>
      <c r="R7" s="11"/>
      <c r="S7" s="11"/>
      <c r="T7" s="11"/>
      <c r="U7" s="11"/>
      <c r="V7" s="11">
        <v>0.41</v>
      </c>
      <c r="W7" s="11"/>
      <c r="X7" s="11"/>
      <c r="Y7" s="11"/>
      <c r="Z7" s="11"/>
      <c r="AA7" s="11"/>
      <c r="AB7" s="11"/>
      <c r="AC7" s="11"/>
      <c r="AD7" s="26">
        <f t="shared" si="0"/>
        <v>0.90999999999999992</v>
      </c>
    </row>
    <row r="8" spans="1:30" x14ac:dyDescent="0.25">
      <c r="A8" s="57" t="s">
        <v>432</v>
      </c>
      <c r="B8" s="11">
        <v>0.68</v>
      </c>
      <c r="C8" s="11"/>
      <c r="D8" s="11"/>
      <c r="E8" s="11">
        <v>5.36</v>
      </c>
      <c r="F8" s="11">
        <v>7.38</v>
      </c>
      <c r="G8" s="11">
        <v>7.35</v>
      </c>
      <c r="H8" s="11">
        <v>0.6</v>
      </c>
      <c r="I8" s="11">
        <v>391.95</v>
      </c>
      <c r="J8" s="11"/>
      <c r="K8" s="11"/>
      <c r="L8" s="11">
        <v>0.1</v>
      </c>
      <c r="M8" s="11"/>
      <c r="N8" s="11">
        <v>0.63</v>
      </c>
      <c r="O8" s="11">
        <v>3.12</v>
      </c>
      <c r="P8" s="11"/>
      <c r="Q8" s="11"/>
      <c r="R8" s="11">
        <v>153.62</v>
      </c>
      <c r="S8" s="11">
        <v>0.34</v>
      </c>
      <c r="T8" s="11"/>
      <c r="U8" s="11"/>
      <c r="V8" s="11">
        <v>6.1</v>
      </c>
      <c r="W8" s="11"/>
      <c r="X8" s="11"/>
      <c r="Y8" s="11"/>
      <c r="Z8" s="11"/>
      <c r="AA8" s="11">
        <v>0.7</v>
      </c>
      <c r="AB8" s="11">
        <v>0.3</v>
      </c>
      <c r="AC8" s="11">
        <v>0.1</v>
      </c>
      <c r="AD8" s="26">
        <f>SUM(B8:AC8)</f>
        <v>578.33000000000004</v>
      </c>
    </row>
    <row r="9" spans="1:30" x14ac:dyDescent="0.25">
      <c r="A9" s="57" t="s">
        <v>433</v>
      </c>
      <c r="B9" s="11"/>
      <c r="C9" s="11"/>
      <c r="D9" s="11">
        <v>0.01</v>
      </c>
      <c r="E9" s="11">
        <v>5.05</v>
      </c>
      <c r="F9" s="11"/>
      <c r="G9" s="11"/>
      <c r="H9" s="11"/>
      <c r="I9" s="11"/>
      <c r="J9" s="11"/>
      <c r="K9" s="11"/>
      <c r="L9" s="11">
        <v>0.1</v>
      </c>
      <c r="M9" s="11"/>
      <c r="N9" s="11"/>
      <c r="O9" s="11">
        <v>0.3</v>
      </c>
      <c r="P9" s="11"/>
      <c r="Q9" s="11">
        <v>0.01</v>
      </c>
      <c r="R9" s="11"/>
      <c r="S9" s="11"/>
      <c r="T9" s="11"/>
      <c r="U9" s="11"/>
      <c r="V9" s="11">
        <v>0.3</v>
      </c>
      <c r="W9" s="11"/>
      <c r="X9" s="11">
        <v>0.15</v>
      </c>
      <c r="Y9" s="11"/>
      <c r="Z9" s="11"/>
      <c r="AA9" s="11"/>
      <c r="AB9" s="11"/>
      <c r="AC9" s="11"/>
      <c r="AD9" s="26">
        <f t="shared" si="0"/>
        <v>5.919999999999999</v>
      </c>
    </row>
    <row r="10" spans="1:30" x14ac:dyDescent="0.25">
      <c r="A10" s="57" t="s">
        <v>434</v>
      </c>
      <c r="B10" s="11"/>
      <c r="C10" s="11"/>
      <c r="D10" s="11"/>
      <c r="E10" s="11"/>
      <c r="F10" s="11"/>
      <c r="G10" s="11"/>
      <c r="H10" s="11"/>
      <c r="I10" s="11"/>
      <c r="J10" s="11"/>
      <c r="K10" s="11"/>
      <c r="L10" s="11"/>
      <c r="M10" s="11"/>
      <c r="N10" s="11"/>
      <c r="O10" s="11"/>
      <c r="P10" s="11"/>
      <c r="Q10" s="11"/>
      <c r="R10" s="11">
        <v>3.9</v>
      </c>
      <c r="S10" s="11"/>
      <c r="T10" s="11"/>
      <c r="U10" s="11"/>
      <c r="V10" s="11"/>
      <c r="W10" s="11"/>
      <c r="X10" s="11"/>
      <c r="Y10" s="11"/>
      <c r="Z10" s="11"/>
      <c r="AA10" s="11"/>
      <c r="AB10" s="11"/>
      <c r="AC10" s="11"/>
      <c r="AD10" s="26">
        <f t="shared" si="0"/>
        <v>3.9</v>
      </c>
    </row>
    <row r="11" spans="1:30" x14ac:dyDescent="0.25">
      <c r="A11" s="57" t="s">
        <v>435</v>
      </c>
      <c r="B11" s="11"/>
      <c r="C11" s="11"/>
      <c r="D11" s="11"/>
      <c r="E11" s="11">
        <v>14.1</v>
      </c>
      <c r="F11" s="11">
        <v>0.9</v>
      </c>
      <c r="G11" s="11">
        <v>0.19</v>
      </c>
      <c r="H11" s="11"/>
      <c r="I11" s="11">
        <v>11.11</v>
      </c>
      <c r="J11" s="11"/>
      <c r="K11" s="11"/>
      <c r="L11" s="11"/>
      <c r="M11" s="11"/>
      <c r="N11" s="11"/>
      <c r="O11" s="11"/>
      <c r="P11" s="11">
        <v>0.03</v>
      </c>
      <c r="Q11" s="11"/>
      <c r="R11" s="11">
        <v>780.86</v>
      </c>
      <c r="S11" s="11"/>
      <c r="T11" s="11"/>
      <c r="U11" s="11"/>
      <c r="V11" s="11"/>
      <c r="W11" s="11">
        <v>0.03</v>
      </c>
      <c r="X11" s="11"/>
      <c r="Y11" s="11"/>
      <c r="Z11" s="11"/>
      <c r="AA11" s="11">
        <v>3.1</v>
      </c>
      <c r="AB11" s="11"/>
      <c r="AC11" s="11"/>
      <c r="AD11" s="26">
        <f t="shared" si="0"/>
        <v>810.32</v>
      </c>
    </row>
    <row r="12" spans="1:30" x14ac:dyDescent="0.25">
      <c r="A12" s="57" t="s">
        <v>436</v>
      </c>
      <c r="B12" s="11"/>
      <c r="C12" s="11"/>
      <c r="D12" s="11">
        <v>6.48</v>
      </c>
      <c r="E12" s="11">
        <v>29.85</v>
      </c>
      <c r="F12" s="11"/>
      <c r="G12" s="11"/>
      <c r="H12" s="11">
        <v>2</v>
      </c>
      <c r="I12" s="11"/>
      <c r="J12" s="11"/>
      <c r="K12" s="11">
        <v>12.15</v>
      </c>
      <c r="L12" s="11"/>
      <c r="M12" s="11"/>
      <c r="N12" s="11"/>
      <c r="O12" s="11">
        <v>13.01</v>
      </c>
      <c r="P12" s="11"/>
      <c r="Q12" s="11"/>
      <c r="R12" s="11">
        <v>3.49</v>
      </c>
      <c r="S12" s="11"/>
      <c r="T12" s="11"/>
      <c r="U12" s="11"/>
      <c r="V12" s="11">
        <v>2</v>
      </c>
      <c r="W12" s="11"/>
      <c r="X12" s="11"/>
      <c r="Y12" s="11">
        <v>5.32</v>
      </c>
      <c r="Z12" s="11"/>
      <c r="AA12" s="11">
        <v>1.5</v>
      </c>
      <c r="AB12" s="11"/>
      <c r="AC12" s="11"/>
      <c r="AD12" s="26">
        <f t="shared" si="0"/>
        <v>75.799999999999983</v>
      </c>
    </row>
    <row r="13" spans="1:30" x14ac:dyDescent="0.25">
      <c r="A13" s="57" t="s">
        <v>437</v>
      </c>
      <c r="B13" s="11"/>
      <c r="C13" s="11"/>
      <c r="D13" s="11"/>
      <c r="E13" s="11">
        <v>1</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26">
        <f t="shared" si="0"/>
        <v>1</v>
      </c>
    </row>
    <row r="14" spans="1:30" x14ac:dyDescent="0.25">
      <c r="A14" s="57" t="s">
        <v>438</v>
      </c>
      <c r="B14" s="11"/>
      <c r="C14" s="11"/>
      <c r="D14" s="11"/>
      <c r="E14" s="11"/>
      <c r="F14" s="11"/>
      <c r="G14" s="11"/>
      <c r="H14" s="11"/>
      <c r="I14" s="11"/>
      <c r="J14" s="11"/>
      <c r="K14" s="11"/>
      <c r="L14" s="11"/>
      <c r="M14" s="11"/>
      <c r="N14" s="11"/>
      <c r="O14" s="11"/>
      <c r="P14" s="11"/>
      <c r="Q14" s="11"/>
      <c r="R14" s="11">
        <v>1.32</v>
      </c>
      <c r="S14" s="11"/>
      <c r="T14" s="11"/>
      <c r="U14" s="11"/>
      <c r="V14" s="11"/>
      <c r="W14" s="11"/>
      <c r="X14" s="11"/>
      <c r="Y14" s="11"/>
      <c r="Z14" s="11"/>
      <c r="AA14" s="11"/>
      <c r="AB14" s="11"/>
      <c r="AC14" s="11"/>
      <c r="AD14" s="26">
        <f t="shared" si="0"/>
        <v>1.32</v>
      </c>
    </row>
    <row r="15" spans="1:30" x14ac:dyDescent="0.25">
      <c r="A15" s="57" t="s">
        <v>439</v>
      </c>
      <c r="B15" s="11"/>
      <c r="C15" s="11"/>
      <c r="D15" s="11"/>
      <c r="E15" s="11">
        <v>108.49</v>
      </c>
      <c r="F15" s="11">
        <v>0.25</v>
      </c>
      <c r="G15" s="11">
        <v>17.41</v>
      </c>
      <c r="H15" s="11">
        <v>51.25</v>
      </c>
      <c r="I15" s="11">
        <v>41.65</v>
      </c>
      <c r="J15" s="11">
        <v>0.2</v>
      </c>
      <c r="K15" s="11">
        <v>4.37</v>
      </c>
      <c r="L15" s="11">
        <v>0.9</v>
      </c>
      <c r="M15" s="11"/>
      <c r="N15" s="11"/>
      <c r="O15" s="11">
        <v>21.44</v>
      </c>
      <c r="P15" s="11"/>
      <c r="Q15" s="11"/>
      <c r="R15" s="11">
        <v>668.72</v>
      </c>
      <c r="S15" s="11"/>
      <c r="T15" s="11"/>
      <c r="U15" s="11"/>
      <c r="V15" s="11">
        <v>5.94</v>
      </c>
      <c r="W15" s="11"/>
      <c r="X15" s="11"/>
      <c r="Y15" s="11">
        <v>9.1999999999999993</v>
      </c>
      <c r="Z15" s="11"/>
      <c r="AA15" s="11">
        <v>14.88</v>
      </c>
      <c r="AB15" s="11"/>
      <c r="AC15" s="11"/>
      <c r="AD15" s="26">
        <f t="shared" si="0"/>
        <v>944.70000000000016</v>
      </c>
    </row>
    <row r="16" spans="1:30" x14ac:dyDescent="0.25">
      <c r="A16" s="57" t="s">
        <v>440</v>
      </c>
      <c r="B16" s="11"/>
      <c r="C16" s="11">
        <v>1</v>
      </c>
      <c r="D16" s="11">
        <v>0.57999999999999996</v>
      </c>
      <c r="E16" s="11">
        <v>68.069999999999993</v>
      </c>
      <c r="F16" s="11">
        <v>2.1</v>
      </c>
      <c r="G16" s="11">
        <v>2.8</v>
      </c>
      <c r="H16" s="11">
        <v>14.82</v>
      </c>
      <c r="I16" s="11">
        <v>52.1</v>
      </c>
      <c r="J16" s="11">
        <v>35.229999999999997</v>
      </c>
      <c r="K16" s="11">
        <v>0.1</v>
      </c>
      <c r="L16" s="11"/>
      <c r="M16" s="11"/>
      <c r="N16" s="11"/>
      <c r="O16" s="11">
        <v>6.68</v>
      </c>
      <c r="P16" s="11"/>
      <c r="Q16" s="11">
        <v>0.3</v>
      </c>
      <c r="R16" s="11">
        <v>185.27</v>
      </c>
      <c r="S16" s="11"/>
      <c r="T16" s="11"/>
      <c r="U16" s="11"/>
      <c r="V16" s="11">
        <v>0.5</v>
      </c>
      <c r="W16" s="11"/>
      <c r="X16" s="11"/>
      <c r="Y16" s="11">
        <v>0.82</v>
      </c>
      <c r="Z16" s="11"/>
      <c r="AA16" s="11">
        <v>12.6</v>
      </c>
      <c r="AB16" s="11"/>
      <c r="AC16" s="11"/>
      <c r="AD16" s="26">
        <f t="shared" si="0"/>
        <v>382.96999999999997</v>
      </c>
    </row>
    <row r="17" spans="1:30" x14ac:dyDescent="0.25">
      <c r="A17" s="57" t="s">
        <v>441</v>
      </c>
      <c r="B17" s="11"/>
      <c r="C17" s="11"/>
      <c r="D17" s="11"/>
      <c r="E17" s="11">
        <v>0.3</v>
      </c>
      <c r="F17" s="11">
        <v>0.75</v>
      </c>
      <c r="G17" s="11"/>
      <c r="H17" s="11"/>
      <c r="I17" s="11">
        <v>25.9</v>
      </c>
      <c r="J17" s="11"/>
      <c r="K17" s="11"/>
      <c r="L17" s="11"/>
      <c r="M17" s="11"/>
      <c r="N17" s="11"/>
      <c r="O17" s="11"/>
      <c r="P17" s="11">
        <v>0.4</v>
      </c>
      <c r="Q17" s="11"/>
      <c r="R17" s="11">
        <v>226.09</v>
      </c>
      <c r="S17" s="11"/>
      <c r="T17" s="11"/>
      <c r="U17" s="11"/>
      <c r="V17" s="11">
        <v>6.02</v>
      </c>
      <c r="W17" s="11"/>
      <c r="X17" s="11"/>
      <c r="Y17" s="11"/>
      <c r="Z17" s="11"/>
      <c r="AA17" s="11"/>
      <c r="AB17" s="11"/>
      <c r="AC17" s="11"/>
      <c r="AD17" s="26">
        <f t="shared" si="0"/>
        <v>259.45999999999998</v>
      </c>
    </row>
    <row r="18" spans="1:30" x14ac:dyDescent="0.25">
      <c r="A18" s="57" t="s">
        <v>442</v>
      </c>
      <c r="B18" s="11"/>
      <c r="C18" s="11"/>
      <c r="D18" s="11">
        <v>1.2</v>
      </c>
      <c r="E18" s="11">
        <v>46.32</v>
      </c>
      <c r="F18" s="11">
        <v>10.85</v>
      </c>
      <c r="G18" s="11">
        <v>11.01</v>
      </c>
      <c r="H18" s="11">
        <v>7.13</v>
      </c>
      <c r="I18" s="11">
        <v>186.69</v>
      </c>
      <c r="J18" s="11">
        <v>9.8699999999999992</v>
      </c>
      <c r="K18" s="11">
        <v>3.66</v>
      </c>
      <c r="L18" s="11">
        <v>0.34</v>
      </c>
      <c r="M18" s="11"/>
      <c r="N18" s="11"/>
      <c r="O18" s="11">
        <v>6.93</v>
      </c>
      <c r="P18" s="11"/>
      <c r="Q18" s="11"/>
      <c r="R18" s="11">
        <v>323.08</v>
      </c>
      <c r="S18" s="11"/>
      <c r="T18" s="11"/>
      <c r="U18" s="11"/>
      <c r="V18" s="11">
        <v>2.5</v>
      </c>
      <c r="W18" s="11"/>
      <c r="X18" s="11"/>
      <c r="Y18" s="11">
        <v>2.6</v>
      </c>
      <c r="Z18" s="11"/>
      <c r="AA18" s="11">
        <v>6.35</v>
      </c>
      <c r="AB18" s="11"/>
      <c r="AC18" s="11"/>
      <c r="AD18" s="26">
        <f t="shared" si="0"/>
        <v>618.53</v>
      </c>
    </row>
    <row r="19" spans="1:30" x14ac:dyDescent="0.25">
      <c r="A19" s="57" t="s">
        <v>443</v>
      </c>
      <c r="B19" s="11"/>
      <c r="C19" s="11"/>
      <c r="D19" s="11"/>
      <c r="E19" s="11">
        <v>100.6</v>
      </c>
      <c r="F19" s="11"/>
      <c r="G19" s="11"/>
      <c r="H19" s="11"/>
      <c r="I19" s="11"/>
      <c r="J19" s="11"/>
      <c r="K19" s="11">
        <v>20</v>
      </c>
      <c r="L19" s="11"/>
      <c r="M19" s="11"/>
      <c r="N19" s="11"/>
      <c r="O19" s="11">
        <v>15</v>
      </c>
      <c r="P19" s="11"/>
      <c r="Q19" s="11"/>
      <c r="R19" s="11">
        <v>111.31</v>
      </c>
      <c r="S19" s="11"/>
      <c r="T19" s="11"/>
      <c r="U19" s="11"/>
      <c r="V19" s="11"/>
      <c r="W19" s="11"/>
      <c r="X19" s="11"/>
      <c r="Y19" s="11"/>
      <c r="Z19" s="11"/>
      <c r="AA19" s="11"/>
      <c r="AB19" s="11"/>
      <c r="AC19" s="11"/>
      <c r="AD19" s="26">
        <f t="shared" si="0"/>
        <v>246.91</v>
      </c>
    </row>
    <row r="20" spans="1:30" x14ac:dyDescent="0.25">
      <c r="A20" s="57" t="s">
        <v>444</v>
      </c>
      <c r="B20" s="11"/>
      <c r="C20" s="11"/>
      <c r="D20" s="11"/>
      <c r="E20" s="11"/>
      <c r="F20" s="11"/>
      <c r="G20" s="11"/>
      <c r="H20" s="11"/>
      <c r="I20" s="11"/>
      <c r="J20" s="11"/>
      <c r="K20" s="11"/>
      <c r="L20" s="11"/>
      <c r="M20" s="11"/>
      <c r="N20" s="11"/>
      <c r="O20" s="11"/>
      <c r="P20" s="11"/>
      <c r="Q20" s="11"/>
      <c r="R20" s="11">
        <v>5.7</v>
      </c>
      <c r="S20" s="11"/>
      <c r="T20" s="11"/>
      <c r="U20" s="11"/>
      <c r="V20" s="11"/>
      <c r="W20" s="11"/>
      <c r="X20" s="11"/>
      <c r="Y20" s="11"/>
      <c r="Z20" s="11"/>
      <c r="AA20" s="11"/>
      <c r="AB20" s="11"/>
      <c r="AC20" s="11"/>
      <c r="AD20" s="26">
        <f t="shared" si="0"/>
        <v>5.7</v>
      </c>
    </row>
    <row r="21" spans="1:30" x14ac:dyDescent="0.25">
      <c r="A21" s="57" t="s">
        <v>445</v>
      </c>
      <c r="B21" s="11"/>
      <c r="C21" s="11"/>
      <c r="D21" s="11"/>
      <c r="E21" s="11">
        <v>85.82</v>
      </c>
      <c r="F21" s="11"/>
      <c r="G21" s="11">
        <v>11.28</v>
      </c>
      <c r="H21" s="11">
        <v>28.35</v>
      </c>
      <c r="I21" s="11">
        <v>1.75</v>
      </c>
      <c r="J21" s="11"/>
      <c r="K21" s="11">
        <v>2.72</v>
      </c>
      <c r="L21" s="11">
        <v>1.7</v>
      </c>
      <c r="M21" s="11"/>
      <c r="N21" s="11"/>
      <c r="O21" s="11">
        <v>43.1</v>
      </c>
      <c r="P21" s="11"/>
      <c r="Q21" s="11">
        <v>0.7</v>
      </c>
      <c r="R21" s="11">
        <v>492.49</v>
      </c>
      <c r="S21" s="11">
        <v>1</v>
      </c>
      <c r="T21" s="11">
        <v>0.5</v>
      </c>
      <c r="U21" s="11"/>
      <c r="V21" s="11">
        <v>21.63</v>
      </c>
      <c r="W21" s="11"/>
      <c r="X21" s="11"/>
      <c r="Y21" s="11">
        <v>54.72</v>
      </c>
      <c r="Z21" s="11"/>
      <c r="AA21" s="11">
        <v>15.52</v>
      </c>
      <c r="AB21" s="11"/>
      <c r="AC21" s="11"/>
      <c r="AD21" s="26">
        <f t="shared" si="0"/>
        <v>761.28</v>
      </c>
    </row>
    <row r="22" spans="1:30" x14ac:dyDescent="0.25">
      <c r="A22" s="57" t="s">
        <v>446</v>
      </c>
      <c r="B22" s="11"/>
      <c r="C22" s="11"/>
      <c r="D22" s="11"/>
      <c r="E22" s="11">
        <v>4.0999999999999996</v>
      </c>
      <c r="F22" s="11">
        <v>11.35</v>
      </c>
      <c r="G22" s="11">
        <v>1.92</v>
      </c>
      <c r="H22" s="11">
        <v>0.2</v>
      </c>
      <c r="I22" s="11">
        <v>114.94</v>
      </c>
      <c r="J22" s="11"/>
      <c r="K22" s="11"/>
      <c r="L22" s="11"/>
      <c r="M22" s="11"/>
      <c r="N22" s="11"/>
      <c r="O22" s="11"/>
      <c r="P22" s="11">
        <v>0.5</v>
      </c>
      <c r="Q22" s="11"/>
      <c r="R22" s="11">
        <v>214.88</v>
      </c>
      <c r="S22" s="11"/>
      <c r="T22" s="11"/>
      <c r="U22" s="11"/>
      <c r="V22" s="11"/>
      <c r="W22" s="11"/>
      <c r="X22" s="11"/>
      <c r="Y22" s="11"/>
      <c r="Z22" s="11"/>
      <c r="AA22" s="11">
        <v>5.3</v>
      </c>
      <c r="AB22" s="11"/>
      <c r="AC22" s="11"/>
      <c r="AD22" s="26">
        <f t="shared" si="0"/>
        <v>353.19</v>
      </c>
    </row>
    <row r="23" spans="1:30" x14ac:dyDescent="0.25">
      <c r="A23" s="57" t="s">
        <v>447</v>
      </c>
      <c r="B23" s="11"/>
      <c r="C23" s="11"/>
      <c r="D23" s="11"/>
      <c r="E23" s="11">
        <v>0.1</v>
      </c>
      <c r="F23" s="11"/>
      <c r="G23" s="11"/>
      <c r="H23" s="11">
        <v>0.1</v>
      </c>
      <c r="I23" s="11"/>
      <c r="J23" s="11"/>
      <c r="K23" s="11"/>
      <c r="L23" s="11"/>
      <c r="M23" s="11"/>
      <c r="N23" s="11"/>
      <c r="O23" s="11">
        <v>0.7</v>
      </c>
      <c r="P23" s="11"/>
      <c r="Q23" s="11"/>
      <c r="R23" s="11"/>
      <c r="S23" s="11"/>
      <c r="T23" s="11"/>
      <c r="U23" s="11"/>
      <c r="V23" s="11">
        <v>0.1</v>
      </c>
      <c r="W23" s="11"/>
      <c r="X23" s="11"/>
      <c r="Y23" s="11"/>
      <c r="Z23" s="11"/>
      <c r="AA23" s="11"/>
      <c r="AB23" s="11"/>
      <c r="AC23" s="11"/>
      <c r="AD23" s="26">
        <f t="shared" si="0"/>
        <v>0.99999999999999989</v>
      </c>
    </row>
    <row r="24" spans="1:30" ht="15.75" thickBot="1" x14ac:dyDescent="0.3">
      <c r="A24" s="82" t="s">
        <v>239</v>
      </c>
      <c r="B24" s="63">
        <f t="shared" ref="B24:AC24" si="1">SUM(B4:B23)</f>
        <v>0.68</v>
      </c>
      <c r="C24" s="63">
        <f t="shared" si="1"/>
        <v>1</v>
      </c>
      <c r="D24" s="63">
        <f t="shared" si="1"/>
        <v>14.22</v>
      </c>
      <c r="E24" s="63">
        <f t="shared" si="1"/>
        <v>745.65000000000009</v>
      </c>
      <c r="F24" s="63">
        <f t="shared" si="1"/>
        <v>33.58</v>
      </c>
      <c r="G24" s="63">
        <f t="shared" si="1"/>
        <v>75.88</v>
      </c>
      <c r="H24" s="63">
        <f t="shared" si="1"/>
        <v>157.29999999999998</v>
      </c>
      <c r="I24" s="63">
        <f t="shared" si="1"/>
        <v>831.45</v>
      </c>
      <c r="J24" s="63">
        <f t="shared" si="1"/>
        <v>45.3</v>
      </c>
      <c r="K24" s="63">
        <f t="shared" si="1"/>
        <v>67.679999999999993</v>
      </c>
      <c r="L24" s="63">
        <f t="shared" si="1"/>
        <v>3.55</v>
      </c>
      <c r="M24" s="63">
        <f t="shared" si="1"/>
        <v>1.1000000000000001</v>
      </c>
      <c r="N24" s="63">
        <f t="shared" si="1"/>
        <v>0.63</v>
      </c>
      <c r="O24" s="63">
        <f t="shared" si="1"/>
        <v>199</v>
      </c>
      <c r="P24" s="63">
        <f t="shared" si="1"/>
        <v>2.13</v>
      </c>
      <c r="Q24" s="63">
        <f t="shared" si="1"/>
        <v>1.17</v>
      </c>
      <c r="R24" s="63">
        <f t="shared" si="1"/>
        <v>3623.34</v>
      </c>
      <c r="S24" s="63">
        <f t="shared" si="1"/>
        <v>2.19</v>
      </c>
      <c r="T24" s="63">
        <f t="shared" si="1"/>
        <v>3.5</v>
      </c>
      <c r="U24" s="63">
        <f t="shared" si="1"/>
        <v>1.6</v>
      </c>
      <c r="V24" s="63">
        <f t="shared" si="1"/>
        <v>83.149999999999977</v>
      </c>
      <c r="W24" s="63">
        <f t="shared" si="1"/>
        <v>0.04</v>
      </c>
      <c r="X24" s="63">
        <f t="shared" si="1"/>
        <v>0.15</v>
      </c>
      <c r="Y24" s="63">
        <f t="shared" si="1"/>
        <v>127.62999999999998</v>
      </c>
      <c r="Z24" s="63">
        <f t="shared" si="1"/>
        <v>0.25</v>
      </c>
      <c r="AA24" s="63">
        <f t="shared" si="1"/>
        <v>64.33</v>
      </c>
      <c r="AB24" s="63">
        <f t="shared" si="1"/>
        <v>0.3</v>
      </c>
      <c r="AC24" s="63">
        <f t="shared" si="1"/>
        <v>0.1</v>
      </c>
      <c r="AD24" s="64">
        <f>SUM(B24:AC24)</f>
        <v>6086.9000000000005</v>
      </c>
    </row>
  </sheetData>
  <mergeCells count="3">
    <mergeCell ref="A2:A3"/>
    <mergeCell ref="B2:AC2"/>
    <mergeCell ref="AD2:AD3"/>
  </mergeCells>
  <printOptions horizontalCentered="1" verticalCentered="1"/>
  <pageMargins left="0" right="0" top="1.1417322834645669" bottom="0.74803149606299213" header="0.31496062992125984" footer="0.31496062992125984"/>
  <pageSetup orientation="landscape" r:id="rId1"/>
  <headerFooter>
    <oddHeader>&amp;L&amp;G&amp;C&amp;"Verdana,Negrita"SUPERFICIE COMUNAL DE CEPAJES TINTOS PARA VINIFICACION (has)
REGION DE ÑUBLE&amp;RCUADRO N° 44</oddHeader>
    <oddFooter>&amp;R&amp;F</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19" sqref="A19:D19"/>
    </sheetView>
  </sheetViews>
  <sheetFormatPr baseColWidth="10" defaultColWidth="11.42578125" defaultRowHeight="12.75" x14ac:dyDescent="0.2"/>
  <cols>
    <col min="1" max="1" width="19.85546875" style="3" customWidth="1"/>
    <col min="2" max="2" width="22.28515625" style="3" customWidth="1"/>
    <col min="3" max="3" width="21.42578125" style="3" customWidth="1"/>
    <col min="4" max="16384" width="11.42578125" style="3"/>
  </cols>
  <sheetData>
    <row r="1" spans="1:4" ht="13.5" thickBot="1" x14ac:dyDescent="0.25">
      <c r="A1" s="80" t="s">
        <v>455</v>
      </c>
    </row>
    <row r="2" spans="1:4" ht="24" customHeight="1" x14ac:dyDescent="0.2">
      <c r="A2" s="405" t="s">
        <v>234</v>
      </c>
      <c r="B2" s="391" t="s">
        <v>235</v>
      </c>
      <c r="C2" s="397"/>
      <c r="D2" s="383" t="s">
        <v>69</v>
      </c>
    </row>
    <row r="3" spans="1:4" ht="32.25" customHeight="1" x14ac:dyDescent="0.2">
      <c r="A3" s="406"/>
      <c r="B3" s="32" t="s">
        <v>236</v>
      </c>
      <c r="C3" s="32" t="s">
        <v>237</v>
      </c>
      <c r="D3" s="384"/>
    </row>
    <row r="4" spans="1:4" x14ac:dyDescent="0.2">
      <c r="A4" s="19" t="s">
        <v>456</v>
      </c>
      <c r="B4" s="15">
        <v>146.4</v>
      </c>
      <c r="C4" s="15">
        <v>96.36</v>
      </c>
      <c r="D4" s="20">
        <f t="shared" ref="D4:D19" si="0">SUM(B4:C4)</f>
        <v>242.76</v>
      </c>
    </row>
    <row r="5" spans="1:4" x14ac:dyDescent="0.2">
      <c r="A5" s="19" t="s">
        <v>457</v>
      </c>
      <c r="B5" s="15">
        <v>23.5</v>
      </c>
      <c r="C5" s="15">
        <v>6.4</v>
      </c>
      <c r="D5" s="20">
        <f t="shared" si="0"/>
        <v>29.9</v>
      </c>
    </row>
    <row r="6" spans="1:4" x14ac:dyDescent="0.2">
      <c r="A6" s="19" t="s">
        <v>458</v>
      </c>
      <c r="B6" s="15">
        <v>287.86</v>
      </c>
      <c r="C6" s="15">
        <v>78.44</v>
      </c>
      <c r="D6" s="20">
        <f t="shared" si="0"/>
        <v>366.3</v>
      </c>
    </row>
    <row r="7" spans="1:4" x14ac:dyDescent="0.2">
      <c r="A7" s="19" t="s">
        <v>459</v>
      </c>
      <c r="B7" s="15">
        <v>5.4</v>
      </c>
      <c r="C7" s="15">
        <v>10.8</v>
      </c>
      <c r="D7" s="20">
        <f t="shared" si="0"/>
        <v>16.200000000000003</v>
      </c>
    </row>
    <row r="8" spans="1:4" x14ac:dyDescent="0.2">
      <c r="A8" s="19" t="s">
        <v>460</v>
      </c>
      <c r="B8" s="15"/>
      <c r="C8" s="15">
        <v>60.88</v>
      </c>
      <c r="D8" s="20">
        <f t="shared" si="0"/>
        <v>60.88</v>
      </c>
    </row>
    <row r="9" spans="1:4" x14ac:dyDescent="0.2">
      <c r="A9" s="19" t="s">
        <v>461</v>
      </c>
      <c r="B9" s="15">
        <v>13.13</v>
      </c>
      <c r="C9" s="15">
        <v>68.83</v>
      </c>
      <c r="D9" s="20">
        <f t="shared" si="0"/>
        <v>81.96</v>
      </c>
    </row>
    <row r="10" spans="1:4" x14ac:dyDescent="0.2">
      <c r="A10" s="19" t="s">
        <v>462</v>
      </c>
      <c r="B10" s="15">
        <v>513.5</v>
      </c>
      <c r="C10" s="15">
        <v>330.87</v>
      </c>
      <c r="D10" s="20">
        <f t="shared" si="0"/>
        <v>844.37</v>
      </c>
    </row>
    <row r="11" spans="1:4" x14ac:dyDescent="0.2">
      <c r="A11" s="19" t="s">
        <v>463</v>
      </c>
      <c r="B11" s="15">
        <v>1.29</v>
      </c>
      <c r="C11" s="15">
        <v>113.55</v>
      </c>
      <c r="D11" s="20">
        <f t="shared" si="0"/>
        <v>114.84</v>
      </c>
    </row>
    <row r="12" spans="1:4" x14ac:dyDescent="0.2">
      <c r="A12" s="19" t="s">
        <v>464</v>
      </c>
      <c r="B12" s="15">
        <v>219.6</v>
      </c>
      <c r="C12" s="15">
        <v>220.5</v>
      </c>
      <c r="D12" s="20">
        <f t="shared" si="0"/>
        <v>440.1</v>
      </c>
    </row>
    <row r="13" spans="1:4" x14ac:dyDescent="0.2">
      <c r="A13" s="19" t="s">
        <v>465</v>
      </c>
      <c r="B13" s="15">
        <v>1.53</v>
      </c>
      <c r="C13" s="15">
        <v>13.51</v>
      </c>
      <c r="D13" s="20">
        <f t="shared" si="0"/>
        <v>15.04</v>
      </c>
    </row>
    <row r="14" spans="1:4" x14ac:dyDescent="0.2">
      <c r="A14" s="19" t="s">
        <v>466</v>
      </c>
      <c r="B14" s="15"/>
      <c r="C14" s="15">
        <v>0.5</v>
      </c>
      <c r="D14" s="20">
        <f t="shared" si="0"/>
        <v>0.5</v>
      </c>
    </row>
    <row r="15" spans="1:4" x14ac:dyDescent="0.2">
      <c r="A15" s="19" t="s">
        <v>467</v>
      </c>
      <c r="B15" s="15">
        <v>8</v>
      </c>
      <c r="C15" s="15">
        <v>48.95</v>
      </c>
      <c r="D15" s="20">
        <f t="shared" si="0"/>
        <v>56.95</v>
      </c>
    </row>
    <row r="16" spans="1:4" x14ac:dyDescent="0.2">
      <c r="A16" s="19" t="s">
        <v>468</v>
      </c>
      <c r="B16" s="15">
        <v>0.2</v>
      </c>
      <c r="C16" s="15">
        <v>0.25</v>
      </c>
      <c r="D16" s="20">
        <f t="shared" si="0"/>
        <v>0.45</v>
      </c>
    </row>
    <row r="17" spans="1:4" x14ac:dyDescent="0.2">
      <c r="A17" s="19" t="s">
        <v>469</v>
      </c>
      <c r="B17" s="15">
        <v>86.68</v>
      </c>
      <c r="C17" s="15">
        <v>18.39</v>
      </c>
      <c r="D17" s="20">
        <f t="shared" si="0"/>
        <v>105.07000000000001</v>
      </c>
    </row>
    <row r="18" spans="1:4" x14ac:dyDescent="0.2">
      <c r="A18" s="19" t="s">
        <v>470</v>
      </c>
      <c r="B18" s="15">
        <v>58.95</v>
      </c>
      <c r="C18" s="15">
        <v>361.99</v>
      </c>
      <c r="D18" s="20">
        <f t="shared" si="0"/>
        <v>420.94</v>
      </c>
    </row>
    <row r="19" spans="1:4" ht="13.5" thickBot="1" x14ac:dyDescent="0.25">
      <c r="A19" s="147" t="s">
        <v>239</v>
      </c>
      <c r="B19" s="98">
        <f>SUM(B4:B18)</f>
        <v>1366.04</v>
      </c>
      <c r="C19" s="98">
        <f>SUM(C4:C18)</f>
        <v>1430.22</v>
      </c>
      <c r="D19" s="99">
        <f t="shared" si="0"/>
        <v>2796.26</v>
      </c>
    </row>
  </sheetData>
  <mergeCells count="3">
    <mergeCell ref="A2:A3"/>
    <mergeCell ref="B2:C2"/>
    <mergeCell ref="D2:D3"/>
  </mergeCells>
  <printOptions horizontalCentered="1"/>
  <pageMargins left="0.70866141732283472" right="0.70866141732283472" top="2.1259842519685042" bottom="0.35433070866141736" header="0.70866141732283472" footer="0.31496062992125984"/>
  <pageSetup orientation="landscape" r:id="rId1"/>
  <headerFooter>
    <oddHeader>&amp;L&amp;G&amp;C&amp;"Verdana,Negrita"CATASTRO DE VIDES (has)
REGION DEL BIO BIO&amp;RCUADRO N° 45</oddHeader>
    <oddFooter>&amp;R&amp;F</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workbookViewId="0">
      <selection activeCell="F20" sqref="F20"/>
    </sheetView>
  </sheetViews>
  <sheetFormatPr baseColWidth="10" defaultColWidth="11.42578125" defaultRowHeight="15" x14ac:dyDescent="0.25"/>
  <cols>
    <col min="1" max="1" width="13.85546875" customWidth="1"/>
    <col min="2" max="2" width="34.140625" customWidth="1"/>
  </cols>
  <sheetData>
    <row r="1" spans="1:3" ht="15.75" thickBot="1" x14ac:dyDescent="0.3">
      <c r="A1" s="3" t="s">
        <v>471</v>
      </c>
    </row>
    <row r="2" spans="1:3" x14ac:dyDescent="0.25">
      <c r="A2" s="434" t="s">
        <v>234</v>
      </c>
      <c r="B2" s="79" t="s">
        <v>230</v>
      </c>
      <c r="C2" s="376" t="s">
        <v>69</v>
      </c>
    </row>
    <row r="3" spans="1:3" x14ac:dyDescent="0.25">
      <c r="A3" s="435"/>
      <c r="B3" s="145" t="s">
        <v>300</v>
      </c>
      <c r="C3" s="377"/>
    </row>
    <row r="4" spans="1:3" x14ac:dyDescent="0.25">
      <c r="A4" s="19" t="s">
        <v>456</v>
      </c>
      <c r="B4" s="15">
        <v>5</v>
      </c>
      <c r="C4" s="20">
        <v>5</v>
      </c>
    </row>
    <row r="5" spans="1:3" x14ac:dyDescent="0.25">
      <c r="A5" s="19" t="s">
        <v>457</v>
      </c>
      <c r="B5" s="15">
        <v>1</v>
      </c>
      <c r="C5" s="20">
        <v>1</v>
      </c>
    </row>
    <row r="6" spans="1:3" x14ac:dyDescent="0.25">
      <c r="A6" s="19" t="s">
        <v>458</v>
      </c>
      <c r="B6" s="15">
        <v>205</v>
      </c>
      <c r="C6" s="20">
        <v>205</v>
      </c>
    </row>
    <row r="7" spans="1:3" x14ac:dyDescent="0.25">
      <c r="A7" s="19" t="s">
        <v>459</v>
      </c>
      <c r="B7" s="15">
        <v>14</v>
      </c>
      <c r="C7" s="20">
        <v>14</v>
      </c>
    </row>
    <row r="8" spans="1:3" x14ac:dyDescent="0.25">
      <c r="A8" s="19" t="s">
        <v>460</v>
      </c>
      <c r="B8" s="15">
        <v>23</v>
      </c>
      <c r="C8" s="20">
        <v>23</v>
      </c>
    </row>
    <row r="9" spans="1:3" x14ac:dyDescent="0.25">
      <c r="A9" s="19" t="s">
        <v>461</v>
      </c>
      <c r="B9" s="15">
        <v>27</v>
      </c>
      <c r="C9" s="20">
        <v>27</v>
      </c>
    </row>
    <row r="10" spans="1:3" x14ac:dyDescent="0.25">
      <c r="A10" s="19" t="s">
        <v>462</v>
      </c>
      <c r="B10" s="15">
        <v>13</v>
      </c>
      <c r="C10" s="20">
        <v>13</v>
      </c>
    </row>
    <row r="11" spans="1:3" x14ac:dyDescent="0.25">
      <c r="A11" s="19" t="s">
        <v>463</v>
      </c>
      <c r="B11" s="15">
        <v>79</v>
      </c>
      <c r="C11" s="20">
        <v>79</v>
      </c>
    </row>
    <row r="12" spans="1:3" x14ac:dyDescent="0.25">
      <c r="A12" s="19" t="s">
        <v>464</v>
      </c>
      <c r="B12" s="15">
        <v>10</v>
      </c>
      <c r="C12" s="20">
        <v>10</v>
      </c>
    </row>
    <row r="13" spans="1:3" x14ac:dyDescent="0.25">
      <c r="A13" s="19" t="s">
        <v>465</v>
      </c>
      <c r="B13" s="15">
        <v>25</v>
      </c>
      <c r="C13" s="20">
        <v>25</v>
      </c>
    </row>
    <row r="14" spans="1:3" x14ac:dyDescent="0.25">
      <c r="A14" s="19" t="s">
        <v>466</v>
      </c>
      <c r="B14" s="15">
        <v>1</v>
      </c>
      <c r="C14" s="20">
        <v>1</v>
      </c>
    </row>
    <row r="15" spans="1:3" x14ac:dyDescent="0.25">
      <c r="A15" s="19" t="s">
        <v>467</v>
      </c>
      <c r="B15" s="15">
        <v>47</v>
      </c>
      <c r="C15" s="20">
        <v>47</v>
      </c>
    </row>
    <row r="16" spans="1:3" x14ac:dyDescent="0.25">
      <c r="A16" s="19" t="s">
        <v>468</v>
      </c>
      <c r="B16" s="15">
        <v>1</v>
      </c>
      <c r="C16" s="20">
        <v>1</v>
      </c>
    </row>
    <row r="17" spans="1:28" x14ac:dyDescent="0.25">
      <c r="A17" s="19" t="s">
        <v>469</v>
      </c>
      <c r="B17" s="15">
        <v>79</v>
      </c>
      <c r="C17" s="20">
        <v>79</v>
      </c>
    </row>
    <row r="18" spans="1:28" x14ac:dyDescent="0.25">
      <c r="A18" s="19" t="s">
        <v>470</v>
      </c>
      <c r="B18" s="15">
        <v>132</v>
      </c>
      <c r="C18" s="20">
        <v>132</v>
      </c>
      <c r="AB18" s="16"/>
    </row>
    <row r="19" spans="1:28" ht="15.75" thickBot="1" x14ac:dyDescent="0.3">
      <c r="A19" s="146" t="s">
        <v>239</v>
      </c>
      <c r="B19" s="98">
        <f>SUM(B4:B18)</f>
        <v>662</v>
      </c>
      <c r="C19" s="99">
        <f>SUM(B19)</f>
        <v>662</v>
      </c>
      <c r="AB19" s="36"/>
    </row>
  </sheetData>
  <mergeCells count="2">
    <mergeCell ref="A2:A3"/>
    <mergeCell ref="C2:C3"/>
  </mergeCells>
  <printOptions horizontalCentered="1"/>
  <pageMargins left="0.70866141732283472" right="0.70866141732283472" top="1.9291338582677167" bottom="0.15748031496062992" header="0.31496062992125984" footer="0.31496062992125984"/>
  <pageSetup orientation="landscape" r:id="rId1"/>
  <headerFooter>
    <oddHeader>&amp;L&amp;G&amp;C&amp;"Verdana,Negrita"NUMERO DE PROPIEDADES CON PLANTACIONES DE VIDES
DE VINIFICACIÓN 
REGIÓN DEL BIO BIO&amp;RCUADRO N° 46</oddHeader>
    <oddFooter>&amp;R&amp;F</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M12" sqref="M12"/>
    </sheetView>
  </sheetViews>
  <sheetFormatPr baseColWidth="10" defaultColWidth="11.42578125" defaultRowHeight="10.5" x14ac:dyDescent="0.15"/>
  <cols>
    <col min="1" max="1" width="14.5703125" style="4" bestFit="1" customWidth="1"/>
    <col min="2" max="3" width="7.28515625" style="4" customWidth="1"/>
    <col min="4" max="4" width="6.140625" style="4" customWidth="1"/>
    <col min="5" max="5" width="7.85546875" style="4" bestFit="1" customWidth="1"/>
    <col min="6" max="6" width="7.28515625" style="4" bestFit="1" customWidth="1"/>
    <col min="7" max="7" width="7.28515625" style="4" customWidth="1"/>
    <col min="8" max="8" width="6.140625" style="4" customWidth="1"/>
    <col min="9" max="12" width="7.28515625" style="4" customWidth="1"/>
    <col min="13" max="13" width="6.140625" style="4" customWidth="1"/>
    <col min="14" max="14" width="5" style="4" customWidth="1"/>
    <col min="15" max="15" width="9" style="4" customWidth="1"/>
    <col min="16" max="16384" width="11.42578125" style="4"/>
  </cols>
  <sheetData>
    <row r="1" spans="1:15" ht="13.5" thickBot="1" x14ac:dyDescent="0.25">
      <c r="A1" s="3" t="s">
        <v>472</v>
      </c>
    </row>
    <row r="2" spans="1:15" ht="29.25" customHeight="1" x14ac:dyDescent="0.15">
      <c r="A2" s="425" t="s">
        <v>234</v>
      </c>
      <c r="B2" s="428" t="s">
        <v>115</v>
      </c>
      <c r="C2" s="428"/>
      <c r="D2" s="428"/>
      <c r="E2" s="428"/>
      <c r="F2" s="428"/>
      <c r="G2" s="428"/>
      <c r="H2" s="428"/>
      <c r="I2" s="428"/>
      <c r="J2" s="428"/>
      <c r="K2" s="428"/>
      <c r="L2" s="428"/>
      <c r="M2" s="428"/>
      <c r="N2" s="429"/>
      <c r="O2" s="436" t="s">
        <v>69</v>
      </c>
    </row>
    <row r="3" spans="1:15" ht="98.25" customHeight="1" x14ac:dyDescent="0.15">
      <c r="A3" s="426"/>
      <c r="B3" s="148" t="s">
        <v>119</v>
      </c>
      <c r="C3" s="144" t="s">
        <v>120</v>
      </c>
      <c r="D3" s="144" t="s">
        <v>121</v>
      </c>
      <c r="E3" s="144" t="s">
        <v>128</v>
      </c>
      <c r="F3" s="144" t="s">
        <v>136</v>
      </c>
      <c r="G3" s="144" t="s">
        <v>139</v>
      </c>
      <c r="H3" s="144" t="s">
        <v>306</v>
      </c>
      <c r="I3" s="144" t="s">
        <v>147</v>
      </c>
      <c r="J3" s="144" t="s">
        <v>278</v>
      </c>
      <c r="K3" s="144" t="s">
        <v>383</v>
      </c>
      <c r="L3" s="144" t="s">
        <v>341</v>
      </c>
      <c r="M3" s="144" t="s">
        <v>567</v>
      </c>
      <c r="N3" s="144" t="s">
        <v>160</v>
      </c>
      <c r="O3" s="437"/>
    </row>
    <row r="4" spans="1:15" ht="12.75" x14ac:dyDescent="0.2">
      <c r="A4" s="19" t="s">
        <v>456</v>
      </c>
      <c r="B4" s="11"/>
      <c r="C4" s="11">
        <v>49.6</v>
      </c>
      <c r="D4" s="11"/>
      <c r="E4" s="11"/>
      <c r="F4" s="11"/>
      <c r="G4" s="11"/>
      <c r="H4" s="11">
        <v>8</v>
      </c>
      <c r="I4" s="11">
        <v>10.4</v>
      </c>
      <c r="J4" s="11">
        <v>55.8</v>
      </c>
      <c r="K4" s="11">
        <v>22.6</v>
      </c>
      <c r="L4" s="11"/>
      <c r="M4" s="11"/>
      <c r="N4" s="11"/>
      <c r="O4" s="141">
        <f t="shared" ref="O4:O17" si="0">SUM(B4:N4)</f>
        <v>146.4</v>
      </c>
    </row>
    <row r="5" spans="1:15" ht="12.75" x14ac:dyDescent="0.2">
      <c r="A5" s="19" t="s">
        <v>457</v>
      </c>
      <c r="B5" s="11"/>
      <c r="C5" s="11">
        <v>5.0999999999999996</v>
      </c>
      <c r="D5" s="11"/>
      <c r="E5" s="11">
        <v>10.199999999999999</v>
      </c>
      <c r="F5" s="11"/>
      <c r="G5" s="11"/>
      <c r="H5" s="11"/>
      <c r="I5" s="11"/>
      <c r="J5" s="11">
        <v>8.1999999999999993</v>
      </c>
      <c r="K5" s="11"/>
      <c r="L5" s="11"/>
      <c r="M5" s="11"/>
      <c r="N5" s="11"/>
      <c r="O5" s="141">
        <f t="shared" si="0"/>
        <v>23.5</v>
      </c>
    </row>
    <row r="6" spans="1:15" ht="12.75" x14ac:dyDescent="0.2">
      <c r="A6" s="19" t="s">
        <v>458</v>
      </c>
      <c r="B6" s="11"/>
      <c r="C6" s="11">
        <v>0.2</v>
      </c>
      <c r="D6" s="11">
        <v>1.29</v>
      </c>
      <c r="E6" s="11"/>
      <c r="F6" s="11">
        <v>285.83999999999997</v>
      </c>
      <c r="G6" s="11">
        <v>0.13</v>
      </c>
      <c r="H6" s="11"/>
      <c r="I6" s="11"/>
      <c r="J6" s="11">
        <v>0.2</v>
      </c>
      <c r="K6" s="11"/>
      <c r="L6" s="11">
        <v>0.2</v>
      </c>
      <c r="M6" s="11"/>
      <c r="N6" s="11"/>
      <c r="O6" s="141">
        <f t="shared" si="0"/>
        <v>287.85999999999996</v>
      </c>
    </row>
    <row r="7" spans="1:15" ht="12.75" x14ac:dyDescent="0.2">
      <c r="A7" s="19" t="s">
        <v>459</v>
      </c>
      <c r="B7" s="11"/>
      <c r="C7" s="11"/>
      <c r="D7" s="11"/>
      <c r="E7" s="11"/>
      <c r="F7" s="11">
        <v>5.4</v>
      </c>
      <c r="G7" s="11"/>
      <c r="H7" s="11"/>
      <c r="I7" s="11"/>
      <c r="J7" s="11"/>
      <c r="K7" s="11"/>
      <c r="L7" s="11"/>
      <c r="M7" s="11"/>
      <c r="N7" s="11"/>
      <c r="O7" s="141">
        <f t="shared" si="0"/>
        <v>5.4</v>
      </c>
    </row>
    <row r="8" spans="1:15" ht="12.75" x14ac:dyDescent="0.2">
      <c r="A8" s="19" t="s">
        <v>461</v>
      </c>
      <c r="B8" s="11"/>
      <c r="C8" s="11">
        <v>8.52</v>
      </c>
      <c r="D8" s="11"/>
      <c r="E8" s="11"/>
      <c r="F8" s="11"/>
      <c r="G8" s="11"/>
      <c r="H8" s="11"/>
      <c r="I8" s="11"/>
      <c r="J8" s="11">
        <v>4.6100000000000003</v>
      </c>
      <c r="K8" s="11"/>
      <c r="L8" s="11"/>
      <c r="M8" s="11"/>
      <c r="N8" s="11"/>
      <c r="O8" s="141">
        <f t="shared" si="0"/>
        <v>13.129999999999999</v>
      </c>
    </row>
    <row r="9" spans="1:15" ht="12.75" x14ac:dyDescent="0.2">
      <c r="A9" s="19" t="s">
        <v>462</v>
      </c>
      <c r="B9" s="11"/>
      <c r="C9" s="11">
        <v>256.75</v>
      </c>
      <c r="D9" s="11"/>
      <c r="E9" s="11">
        <v>48.11</v>
      </c>
      <c r="F9" s="11"/>
      <c r="G9" s="11"/>
      <c r="H9" s="11">
        <v>8.92</v>
      </c>
      <c r="I9" s="11">
        <v>88.29</v>
      </c>
      <c r="J9" s="11">
        <v>111.43</v>
      </c>
      <c r="K9" s="11"/>
      <c r="L9" s="11"/>
      <c r="M9" s="11"/>
      <c r="N9" s="11"/>
      <c r="O9" s="141">
        <f t="shared" si="0"/>
        <v>513.5</v>
      </c>
    </row>
    <row r="10" spans="1:15" ht="12.75" x14ac:dyDescent="0.2">
      <c r="A10" s="19" t="s">
        <v>463</v>
      </c>
      <c r="B10" s="11">
        <v>0.25</v>
      </c>
      <c r="C10" s="11"/>
      <c r="D10" s="11"/>
      <c r="E10" s="11"/>
      <c r="F10" s="11">
        <v>1.04</v>
      </c>
      <c r="G10" s="11"/>
      <c r="H10" s="11"/>
      <c r="I10" s="11"/>
      <c r="J10" s="11"/>
      <c r="K10" s="11"/>
      <c r="L10" s="11"/>
      <c r="M10" s="11"/>
      <c r="N10" s="11"/>
      <c r="O10" s="141">
        <f t="shared" si="0"/>
        <v>1.29</v>
      </c>
    </row>
    <row r="11" spans="1:15" ht="12.75" x14ac:dyDescent="0.2">
      <c r="A11" s="19" t="s">
        <v>464</v>
      </c>
      <c r="B11" s="11"/>
      <c r="C11" s="11">
        <v>94.6</v>
      </c>
      <c r="D11" s="11"/>
      <c r="E11" s="11">
        <v>2.4</v>
      </c>
      <c r="F11" s="11">
        <v>0.3</v>
      </c>
      <c r="G11" s="11"/>
      <c r="H11" s="11"/>
      <c r="I11" s="11">
        <v>1.2</v>
      </c>
      <c r="J11" s="11">
        <v>121.1</v>
      </c>
      <c r="K11" s="11"/>
      <c r="L11" s="11"/>
      <c r="M11" s="11"/>
      <c r="N11" s="11"/>
      <c r="O11" s="141">
        <f t="shared" si="0"/>
        <v>219.6</v>
      </c>
    </row>
    <row r="12" spans="1:15" ht="12.75" x14ac:dyDescent="0.2">
      <c r="A12" s="19" t="s">
        <v>465</v>
      </c>
      <c r="B12" s="11"/>
      <c r="C12" s="11"/>
      <c r="D12" s="11"/>
      <c r="E12" s="11"/>
      <c r="F12" s="11">
        <v>1.53</v>
      </c>
      <c r="G12" s="11"/>
      <c r="H12" s="11"/>
      <c r="I12" s="11"/>
      <c r="J12" s="11"/>
      <c r="K12" s="11"/>
      <c r="L12" s="11"/>
      <c r="M12" s="11"/>
      <c r="N12" s="11"/>
      <c r="O12" s="141">
        <f t="shared" si="0"/>
        <v>1.53</v>
      </c>
    </row>
    <row r="13" spans="1:15" ht="12.75" x14ac:dyDescent="0.2">
      <c r="A13" s="19" t="s">
        <v>467</v>
      </c>
      <c r="B13" s="11"/>
      <c r="C13" s="11"/>
      <c r="D13" s="11"/>
      <c r="E13" s="11"/>
      <c r="F13" s="11">
        <v>7.96</v>
      </c>
      <c r="G13" s="11">
        <v>0.04</v>
      </c>
      <c r="H13" s="11"/>
      <c r="I13" s="11"/>
      <c r="J13" s="11"/>
      <c r="K13" s="11"/>
      <c r="L13" s="11"/>
      <c r="M13" s="11"/>
      <c r="N13" s="11"/>
      <c r="O13" s="141">
        <f t="shared" si="0"/>
        <v>8</v>
      </c>
    </row>
    <row r="14" spans="1:15" ht="12.75" x14ac:dyDescent="0.2">
      <c r="A14" s="19" t="s">
        <v>468</v>
      </c>
      <c r="B14" s="11"/>
      <c r="C14" s="11"/>
      <c r="D14" s="11"/>
      <c r="E14" s="11"/>
      <c r="F14" s="11">
        <v>0.2</v>
      </c>
      <c r="G14" s="11"/>
      <c r="H14" s="11"/>
      <c r="I14" s="11"/>
      <c r="J14" s="11"/>
      <c r="K14" s="11"/>
      <c r="L14" s="11"/>
      <c r="M14" s="11"/>
      <c r="N14" s="11"/>
      <c r="O14" s="141">
        <f t="shared" si="0"/>
        <v>0.2</v>
      </c>
    </row>
    <row r="15" spans="1:15" ht="12.75" x14ac:dyDescent="0.2">
      <c r="A15" s="19" t="s">
        <v>469</v>
      </c>
      <c r="B15" s="11"/>
      <c r="C15" s="11"/>
      <c r="D15" s="11">
        <v>0.2</v>
      </c>
      <c r="E15" s="11"/>
      <c r="F15" s="11">
        <v>86.48</v>
      </c>
      <c r="G15" s="11"/>
      <c r="H15" s="11"/>
      <c r="I15" s="11"/>
      <c r="J15" s="11"/>
      <c r="K15" s="11"/>
      <c r="L15" s="11"/>
      <c r="M15" s="11"/>
      <c r="N15" s="11"/>
      <c r="O15" s="141">
        <f t="shared" si="0"/>
        <v>86.68</v>
      </c>
    </row>
    <row r="16" spans="1:15" ht="12.75" x14ac:dyDescent="0.2">
      <c r="A16" s="19" t="s">
        <v>470</v>
      </c>
      <c r="B16" s="11"/>
      <c r="C16" s="11">
        <v>3</v>
      </c>
      <c r="D16" s="11">
        <v>0.2</v>
      </c>
      <c r="E16" s="11">
        <v>6.5</v>
      </c>
      <c r="F16" s="11">
        <v>15.65</v>
      </c>
      <c r="G16" s="11"/>
      <c r="H16" s="11">
        <v>5.7</v>
      </c>
      <c r="I16" s="11">
        <v>2</v>
      </c>
      <c r="J16" s="11">
        <v>22.1</v>
      </c>
      <c r="K16" s="11"/>
      <c r="L16" s="11"/>
      <c r="M16" s="11">
        <v>0.2</v>
      </c>
      <c r="N16" s="11">
        <v>3.6</v>
      </c>
      <c r="O16" s="141">
        <f t="shared" si="0"/>
        <v>58.95</v>
      </c>
    </row>
    <row r="17" spans="1:15" ht="27" customHeight="1" thickBot="1" x14ac:dyDescent="0.2">
      <c r="A17" s="82" t="s">
        <v>452</v>
      </c>
      <c r="B17" s="142">
        <f t="shared" ref="B17:N17" si="1">SUM(B4:B16)</f>
        <v>0.25</v>
      </c>
      <c r="C17" s="142">
        <f t="shared" si="1"/>
        <v>417.77</v>
      </c>
      <c r="D17" s="142">
        <f t="shared" si="1"/>
        <v>1.69</v>
      </c>
      <c r="E17" s="142">
        <f t="shared" si="1"/>
        <v>67.210000000000008</v>
      </c>
      <c r="F17" s="142">
        <f t="shared" si="1"/>
        <v>404.39999999999992</v>
      </c>
      <c r="G17" s="142">
        <f t="shared" si="1"/>
        <v>0.17</v>
      </c>
      <c r="H17" s="142">
        <f t="shared" si="1"/>
        <v>22.62</v>
      </c>
      <c r="I17" s="142">
        <f t="shared" si="1"/>
        <v>101.89000000000001</v>
      </c>
      <c r="J17" s="142">
        <f t="shared" si="1"/>
        <v>323.44000000000005</v>
      </c>
      <c r="K17" s="142">
        <f t="shared" si="1"/>
        <v>22.6</v>
      </c>
      <c r="L17" s="142">
        <f t="shared" si="1"/>
        <v>0.2</v>
      </c>
      <c r="M17" s="142">
        <f t="shared" si="1"/>
        <v>0.2</v>
      </c>
      <c r="N17" s="142">
        <f t="shared" si="1"/>
        <v>3.6</v>
      </c>
      <c r="O17" s="143">
        <f t="shared" si="0"/>
        <v>1366.04</v>
      </c>
    </row>
  </sheetData>
  <mergeCells count="3">
    <mergeCell ref="A2:A3"/>
    <mergeCell ref="O2:O3"/>
    <mergeCell ref="B2:N2"/>
  </mergeCells>
  <printOptions horizontalCentered="1"/>
  <pageMargins left="0" right="0" top="1.5354330708661419" bottom="0.74803149606299213" header="0.31496062992125984" footer="0.31496062992125984"/>
  <pageSetup scale="90" orientation="landscape" r:id="rId1"/>
  <headerFooter>
    <oddHeader>&amp;L&amp;G&amp;C&amp;"Verdana,Negrita"SUPERFICIE COMUNAL DE CEPAJES BLANCOS PARA VINIFICACIÓN (has)
REGIÓN DEL BIO BIO&amp;RCUADRO N° 47</oddHeader>
    <oddFooter>&amp;R&amp;F</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pane ySplit="3" topLeftCell="A4" activePane="bottomLeft" state="frozen"/>
      <selection activeCell="W22" sqref="W22"/>
      <selection pane="bottomLeft" activeCell="L19" sqref="L19"/>
    </sheetView>
  </sheetViews>
  <sheetFormatPr baseColWidth="10" defaultColWidth="11.42578125" defaultRowHeight="11.25" x14ac:dyDescent="0.2"/>
  <cols>
    <col min="1" max="1" width="16.42578125" style="37" customWidth="1"/>
    <col min="2" max="2" width="7.28515625" style="37" customWidth="1"/>
    <col min="3" max="3" width="6.140625" style="37" bestFit="1" customWidth="1"/>
    <col min="4" max="4" width="6.85546875" style="37" customWidth="1"/>
    <col min="5" max="5" width="7.28515625" style="37" bestFit="1" customWidth="1"/>
    <col min="6" max="6" width="6.140625" style="37" bestFit="1" customWidth="1"/>
    <col min="7" max="7" width="6.85546875" style="37" customWidth="1"/>
    <col min="8" max="8" width="7.85546875" style="37" customWidth="1"/>
    <col min="9" max="9" width="5" style="37" bestFit="1" customWidth="1"/>
    <col min="10" max="10" width="9" style="37" customWidth="1"/>
    <col min="11" max="12" width="8" style="37" customWidth="1"/>
    <col min="13" max="13" width="7.28515625" style="37" customWidth="1"/>
    <col min="14" max="14" width="7.140625" style="37" customWidth="1"/>
    <col min="15" max="15" width="9" style="37" customWidth="1"/>
    <col min="16" max="16384" width="11.42578125" style="37"/>
  </cols>
  <sheetData>
    <row r="1" spans="1:15" s="4" customFormat="1" ht="13.5" thickBot="1" x14ac:dyDescent="0.25">
      <c r="A1" s="3" t="s">
        <v>473</v>
      </c>
    </row>
    <row r="2" spans="1:15" ht="24" customHeight="1" x14ac:dyDescent="0.2">
      <c r="A2" s="425" t="s">
        <v>234</v>
      </c>
      <c r="B2" s="428" t="s">
        <v>167</v>
      </c>
      <c r="C2" s="428"/>
      <c r="D2" s="428"/>
      <c r="E2" s="428"/>
      <c r="F2" s="428"/>
      <c r="G2" s="428"/>
      <c r="H2" s="428"/>
      <c r="I2" s="428"/>
      <c r="J2" s="428"/>
      <c r="K2" s="428"/>
      <c r="L2" s="428"/>
      <c r="M2" s="428"/>
      <c r="N2" s="428"/>
      <c r="O2" s="438" t="s">
        <v>69</v>
      </c>
    </row>
    <row r="3" spans="1:15" ht="91.5" customHeight="1" x14ac:dyDescent="0.2">
      <c r="A3" s="426"/>
      <c r="B3" s="144" t="s">
        <v>177</v>
      </c>
      <c r="C3" s="144" t="s">
        <v>178</v>
      </c>
      <c r="D3" s="144" t="s">
        <v>308</v>
      </c>
      <c r="E3" s="144" t="s">
        <v>183</v>
      </c>
      <c r="F3" s="144" t="s">
        <v>184</v>
      </c>
      <c r="G3" s="144" t="s">
        <v>281</v>
      </c>
      <c r="H3" s="144" t="s">
        <v>197</v>
      </c>
      <c r="I3" s="144" t="s">
        <v>199</v>
      </c>
      <c r="J3" s="144" t="s">
        <v>283</v>
      </c>
      <c r="K3" s="144" t="s">
        <v>206</v>
      </c>
      <c r="L3" s="144" t="s">
        <v>211</v>
      </c>
      <c r="M3" s="144" t="s">
        <v>284</v>
      </c>
      <c r="N3" s="144" t="s">
        <v>285</v>
      </c>
      <c r="O3" s="439"/>
    </row>
    <row r="4" spans="1:15" ht="12.75" x14ac:dyDescent="0.2">
      <c r="A4" s="19" t="s">
        <v>456</v>
      </c>
      <c r="B4" s="11"/>
      <c r="C4" s="11"/>
      <c r="D4" s="11"/>
      <c r="E4" s="11"/>
      <c r="F4" s="11"/>
      <c r="G4" s="11">
        <v>1.6</v>
      </c>
      <c r="H4" s="11"/>
      <c r="I4" s="11"/>
      <c r="J4" s="11">
        <v>7.34</v>
      </c>
      <c r="K4" s="11">
        <v>82.22</v>
      </c>
      <c r="L4" s="11"/>
      <c r="M4" s="11">
        <v>5.2</v>
      </c>
      <c r="N4" s="11"/>
      <c r="O4" s="81">
        <f t="shared" ref="O4:O18" si="0">SUM(B4:N4)</f>
        <v>96.36</v>
      </c>
    </row>
    <row r="5" spans="1:15" ht="12.75" x14ac:dyDescent="0.2">
      <c r="A5" s="19" t="s">
        <v>457</v>
      </c>
      <c r="B5" s="11"/>
      <c r="C5" s="11"/>
      <c r="D5" s="11"/>
      <c r="E5" s="11"/>
      <c r="F5" s="11"/>
      <c r="G5" s="11"/>
      <c r="H5" s="11"/>
      <c r="I5" s="11"/>
      <c r="J5" s="11"/>
      <c r="K5" s="11">
        <v>6.4</v>
      </c>
      <c r="L5" s="11"/>
      <c r="M5" s="11"/>
      <c r="N5" s="11"/>
      <c r="O5" s="81">
        <f t="shared" si="0"/>
        <v>6.4</v>
      </c>
    </row>
    <row r="6" spans="1:15" ht="12.75" x14ac:dyDescent="0.2">
      <c r="A6" s="19" t="s">
        <v>458</v>
      </c>
      <c r="B6" s="11"/>
      <c r="C6" s="11">
        <v>1.75</v>
      </c>
      <c r="D6" s="11">
        <v>0.2</v>
      </c>
      <c r="E6" s="11">
        <v>54.84</v>
      </c>
      <c r="F6" s="11">
        <v>1.79</v>
      </c>
      <c r="G6" s="11"/>
      <c r="H6" s="11"/>
      <c r="I6" s="11"/>
      <c r="J6" s="11">
        <v>17.7</v>
      </c>
      <c r="K6" s="11">
        <v>0.2</v>
      </c>
      <c r="L6" s="11">
        <v>0.35</v>
      </c>
      <c r="M6" s="11">
        <v>0.9</v>
      </c>
      <c r="N6" s="11">
        <v>0.71</v>
      </c>
      <c r="O6" s="81">
        <f t="shared" si="0"/>
        <v>78.44</v>
      </c>
    </row>
    <row r="7" spans="1:15" ht="12.75" x14ac:dyDescent="0.2">
      <c r="A7" s="19" t="s">
        <v>459</v>
      </c>
      <c r="B7" s="11"/>
      <c r="C7" s="11"/>
      <c r="D7" s="11"/>
      <c r="E7" s="11"/>
      <c r="F7" s="11"/>
      <c r="G7" s="11"/>
      <c r="H7" s="11"/>
      <c r="I7" s="11"/>
      <c r="J7" s="11">
        <v>10.8</v>
      </c>
      <c r="K7" s="11"/>
      <c r="L7" s="11"/>
      <c r="M7" s="11"/>
      <c r="N7" s="11"/>
      <c r="O7" s="81">
        <f t="shared" si="0"/>
        <v>10.8</v>
      </c>
    </row>
    <row r="8" spans="1:15" ht="12.75" x14ac:dyDescent="0.2">
      <c r="A8" s="19" t="s">
        <v>460</v>
      </c>
      <c r="B8" s="11">
        <v>0.25</v>
      </c>
      <c r="C8" s="11"/>
      <c r="D8" s="11"/>
      <c r="E8" s="11"/>
      <c r="F8" s="11"/>
      <c r="G8" s="11"/>
      <c r="H8" s="11">
        <v>1</v>
      </c>
      <c r="I8" s="11"/>
      <c r="J8" s="11">
        <v>59.38</v>
      </c>
      <c r="K8" s="11"/>
      <c r="L8" s="11"/>
      <c r="M8" s="11"/>
      <c r="N8" s="11">
        <v>0.25</v>
      </c>
      <c r="O8" s="81">
        <f t="shared" si="0"/>
        <v>60.88</v>
      </c>
    </row>
    <row r="9" spans="1:15" ht="12.75" x14ac:dyDescent="0.2">
      <c r="A9" s="19" t="s">
        <v>461</v>
      </c>
      <c r="B9" s="11">
        <v>19</v>
      </c>
      <c r="C9" s="11"/>
      <c r="D9" s="11"/>
      <c r="E9" s="11"/>
      <c r="F9" s="11"/>
      <c r="G9" s="11"/>
      <c r="H9" s="11"/>
      <c r="I9" s="11"/>
      <c r="J9" s="11">
        <v>48.53</v>
      </c>
      <c r="K9" s="11"/>
      <c r="L9" s="11"/>
      <c r="M9" s="11"/>
      <c r="N9" s="11">
        <v>1.3</v>
      </c>
      <c r="O9" s="81">
        <f t="shared" si="0"/>
        <v>68.83</v>
      </c>
    </row>
    <row r="10" spans="1:15" ht="12.75" x14ac:dyDescent="0.2">
      <c r="A10" s="19" t="s">
        <v>462</v>
      </c>
      <c r="B10" s="11"/>
      <c r="C10" s="11"/>
      <c r="D10" s="11"/>
      <c r="E10" s="11"/>
      <c r="F10" s="11"/>
      <c r="G10" s="11">
        <v>8.94</v>
      </c>
      <c r="H10" s="11"/>
      <c r="I10" s="11"/>
      <c r="J10" s="11"/>
      <c r="K10" s="11">
        <v>321.93</v>
      </c>
      <c r="L10" s="11"/>
      <c r="M10" s="11"/>
      <c r="N10" s="11"/>
      <c r="O10" s="81">
        <f t="shared" si="0"/>
        <v>330.87</v>
      </c>
    </row>
    <row r="11" spans="1:15" ht="12.75" x14ac:dyDescent="0.2">
      <c r="A11" s="19" t="s">
        <v>463</v>
      </c>
      <c r="B11" s="11">
        <v>2</v>
      </c>
      <c r="C11" s="11"/>
      <c r="D11" s="11"/>
      <c r="E11" s="11"/>
      <c r="F11" s="11"/>
      <c r="G11" s="11"/>
      <c r="H11" s="11"/>
      <c r="I11" s="11"/>
      <c r="J11" s="11">
        <v>111.55</v>
      </c>
      <c r="K11" s="11"/>
      <c r="L11" s="11"/>
      <c r="M11" s="11"/>
      <c r="N11" s="11"/>
      <c r="O11" s="81">
        <f t="shared" si="0"/>
        <v>113.55</v>
      </c>
    </row>
    <row r="12" spans="1:15" ht="12.75" x14ac:dyDescent="0.2">
      <c r="A12" s="19" t="s">
        <v>464</v>
      </c>
      <c r="B12" s="11"/>
      <c r="C12" s="11"/>
      <c r="D12" s="11"/>
      <c r="E12" s="11"/>
      <c r="F12" s="11"/>
      <c r="G12" s="11">
        <v>24.7</v>
      </c>
      <c r="H12" s="11"/>
      <c r="I12" s="11"/>
      <c r="J12" s="11">
        <v>0.1</v>
      </c>
      <c r="K12" s="11">
        <v>195.7</v>
      </c>
      <c r="L12" s="11"/>
      <c r="M12" s="11"/>
      <c r="N12" s="11"/>
      <c r="O12" s="81">
        <f t="shared" si="0"/>
        <v>220.5</v>
      </c>
    </row>
    <row r="13" spans="1:15" ht="12.75" x14ac:dyDescent="0.2">
      <c r="A13" s="19" t="s">
        <v>465</v>
      </c>
      <c r="B13" s="11"/>
      <c r="C13" s="11"/>
      <c r="D13" s="11">
        <v>0.03</v>
      </c>
      <c r="E13" s="11">
        <v>0.08</v>
      </c>
      <c r="F13" s="11"/>
      <c r="G13" s="11">
        <v>2.67</v>
      </c>
      <c r="H13" s="11"/>
      <c r="I13" s="11"/>
      <c r="J13" s="11">
        <v>10.73</v>
      </c>
      <c r="K13" s="11"/>
      <c r="L13" s="11"/>
      <c r="M13" s="11"/>
      <c r="N13" s="11"/>
      <c r="O13" s="81">
        <f t="shared" si="0"/>
        <v>13.51</v>
      </c>
    </row>
    <row r="14" spans="1:15" ht="12.75" x14ac:dyDescent="0.2">
      <c r="A14" s="19" t="s">
        <v>466</v>
      </c>
      <c r="B14" s="11"/>
      <c r="C14" s="11"/>
      <c r="D14" s="11"/>
      <c r="E14" s="11"/>
      <c r="F14" s="11"/>
      <c r="G14" s="11"/>
      <c r="H14" s="11"/>
      <c r="I14" s="11"/>
      <c r="J14" s="11"/>
      <c r="K14" s="11">
        <v>0.5</v>
      </c>
      <c r="L14" s="11"/>
      <c r="M14" s="11"/>
      <c r="N14" s="11"/>
      <c r="O14" s="81">
        <f t="shared" si="0"/>
        <v>0.5</v>
      </c>
    </row>
    <row r="15" spans="1:15" ht="12.75" x14ac:dyDescent="0.2">
      <c r="A15" s="19" t="s">
        <v>467</v>
      </c>
      <c r="B15" s="11"/>
      <c r="C15" s="11"/>
      <c r="D15" s="11"/>
      <c r="E15" s="11"/>
      <c r="F15" s="11"/>
      <c r="G15" s="11"/>
      <c r="H15" s="11"/>
      <c r="I15" s="11">
        <v>0.75</v>
      </c>
      <c r="J15" s="11">
        <v>48.2</v>
      </c>
      <c r="K15" s="11"/>
      <c r="L15" s="11"/>
      <c r="M15" s="11"/>
      <c r="N15" s="11"/>
      <c r="O15" s="81">
        <f t="shared" si="0"/>
        <v>48.95</v>
      </c>
    </row>
    <row r="16" spans="1:15" ht="12.75" x14ac:dyDescent="0.2">
      <c r="A16" s="19" t="s">
        <v>468</v>
      </c>
      <c r="B16" s="11">
        <v>0.25</v>
      </c>
      <c r="C16" s="11"/>
      <c r="D16" s="11"/>
      <c r="E16" s="11"/>
      <c r="F16" s="11"/>
      <c r="G16" s="11"/>
      <c r="H16" s="11"/>
      <c r="I16" s="11"/>
      <c r="J16" s="11"/>
      <c r="K16" s="11"/>
      <c r="L16" s="11"/>
      <c r="M16" s="11"/>
      <c r="N16" s="11"/>
      <c r="O16" s="81">
        <f t="shared" si="0"/>
        <v>0.25</v>
      </c>
    </row>
    <row r="17" spans="1:15" ht="12.75" x14ac:dyDescent="0.2">
      <c r="A17" s="19" t="s">
        <v>469</v>
      </c>
      <c r="B17" s="11">
        <v>0.1</v>
      </c>
      <c r="C17" s="11">
        <v>0.2</v>
      </c>
      <c r="D17" s="11"/>
      <c r="E17" s="11">
        <v>9.4</v>
      </c>
      <c r="F17" s="11"/>
      <c r="G17" s="11"/>
      <c r="H17" s="11">
        <v>0.1</v>
      </c>
      <c r="I17" s="11"/>
      <c r="J17" s="11">
        <v>8.59</v>
      </c>
      <c r="K17" s="11"/>
      <c r="L17" s="11"/>
      <c r="M17" s="11"/>
      <c r="N17" s="11"/>
      <c r="O17" s="81">
        <f t="shared" si="0"/>
        <v>18.39</v>
      </c>
    </row>
    <row r="18" spans="1:15" ht="12.75" x14ac:dyDescent="0.2">
      <c r="A18" s="19" t="s">
        <v>470</v>
      </c>
      <c r="B18" s="11">
        <v>8.3699999999999992</v>
      </c>
      <c r="C18" s="11"/>
      <c r="D18" s="11">
        <v>1</v>
      </c>
      <c r="E18" s="11">
        <v>7.82</v>
      </c>
      <c r="F18" s="11"/>
      <c r="G18" s="11">
        <v>10.5</v>
      </c>
      <c r="H18" s="11"/>
      <c r="I18" s="11"/>
      <c r="J18" s="11">
        <v>244.7</v>
      </c>
      <c r="K18" s="11">
        <v>80.099999999999994</v>
      </c>
      <c r="L18" s="11"/>
      <c r="M18" s="11"/>
      <c r="N18" s="11">
        <v>9.5</v>
      </c>
      <c r="O18" s="81">
        <f t="shared" si="0"/>
        <v>361.99</v>
      </c>
    </row>
    <row r="19" spans="1:15" ht="21" customHeight="1" thickBot="1" x14ac:dyDescent="0.25">
      <c r="A19" s="82" t="s">
        <v>239</v>
      </c>
      <c r="B19" s="63">
        <f t="shared" ref="B19:N19" si="1">SUM(B4:B18)</f>
        <v>29.97</v>
      </c>
      <c r="C19" s="63">
        <f t="shared" si="1"/>
        <v>1.95</v>
      </c>
      <c r="D19" s="63">
        <f t="shared" si="1"/>
        <v>1.23</v>
      </c>
      <c r="E19" s="63">
        <f t="shared" si="1"/>
        <v>72.140000000000015</v>
      </c>
      <c r="F19" s="63">
        <f t="shared" si="1"/>
        <v>1.79</v>
      </c>
      <c r="G19" s="63">
        <f t="shared" si="1"/>
        <v>48.41</v>
      </c>
      <c r="H19" s="63">
        <f t="shared" si="1"/>
        <v>1.1000000000000001</v>
      </c>
      <c r="I19" s="63">
        <f t="shared" si="1"/>
        <v>0.75</v>
      </c>
      <c r="J19" s="63">
        <f t="shared" si="1"/>
        <v>567.61999999999989</v>
      </c>
      <c r="K19" s="63">
        <f t="shared" si="1"/>
        <v>687.05000000000007</v>
      </c>
      <c r="L19" s="63">
        <f t="shared" si="1"/>
        <v>0.35</v>
      </c>
      <c r="M19" s="63">
        <f t="shared" si="1"/>
        <v>6.1000000000000005</v>
      </c>
      <c r="N19" s="63">
        <f t="shared" si="1"/>
        <v>11.76</v>
      </c>
      <c r="O19" s="64">
        <f>SUM(B19:N19)</f>
        <v>1430.2199999999998</v>
      </c>
    </row>
  </sheetData>
  <mergeCells count="3">
    <mergeCell ref="A2:A3"/>
    <mergeCell ref="B2:N2"/>
    <mergeCell ref="O2:O3"/>
  </mergeCells>
  <printOptions horizontalCentered="1"/>
  <pageMargins left="0.11811023622047245" right="0" top="1.9291338582677167" bottom="0.74803149606299213" header="0.31496062992125984" footer="0.31496062992125984"/>
  <pageSetup scale="90" orientation="landscape" r:id="rId1"/>
  <headerFooter>
    <oddHeader>&amp;L&amp;G&amp;C&amp;"Verdana,Negrita"SUPERFICIE COMUNAL DE CEPAJES TINTOS PARA VINIFICACIÓN (has)
REGIÓN DEL BIO BIO&amp;RCUADRO N° 48</oddHeader>
    <oddFooter>&amp;R&amp;F</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opLeftCell="A22" workbookViewId="0">
      <selection activeCell="D41" sqref="A41:D41"/>
    </sheetView>
  </sheetViews>
  <sheetFormatPr baseColWidth="10" defaultColWidth="11.42578125" defaultRowHeight="15.75" customHeight="1" x14ac:dyDescent="0.2"/>
  <cols>
    <col min="1" max="1" width="19.7109375" style="3" bestFit="1" customWidth="1"/>
    <col min="2" max="2" width="20.140625" style="3" customWidth="1"/>
    <col min="3" max="3" width="17.85546875" style="3" customWidth="1"/>
    <col min="4" max="16384" width="11.42578125" style="3"/>
  </cols>
  <sheetData>
    <row r="1" spans="1:4" ht="15.75" customHeight="1" thickBot="1" x14ac:dyDescent="0.25">
      <c r="A1" s="80" t="s">
        <v>474</v>
      </c>
    </row>
    <row r="2" spans="1:4" ht="15.75" customHeight="1" x14ac:dyDescent="0.2">
      <c r="A2" s="365" t="s">
        <v>234</v>
      </c>
      <c r="B2" s="373" t="s">
        <v>235</v>
      </c>
      <c r="C2" s="373"/>
      <c r="D2" s="369" t="s">
        <v>69</v>
      </c>
    </row>
    <row r="3" spans="1:4" ht="15.75" customHeight="1" x14ac:dyDescent="0.2">
      <c r="A3" s="366"/>
      <c r="B3" s="262" t="s">
        <v>236</v>
      </c>
      <c r="C3" s="262" t="s">
        <v>237</v>
      </c>
      <c r="D3" s="370"/>
    </row>
    <row r="4" spans="1:4" ht="15.75" customHeight="1" x14ac:dyDescent="0.2">
      <c r="A4" s="19" t="s">
        <v>475</v>
      </c>
      <c r="B4" s="15">
        <v>3.6</v>
      </c>
      <c r="C4" s="15">
        <v>2.3199999999999998</v>
      </c>
      <c r="D4" s="20">
        <f t="shared" ref="D4:D19" si="0">B4+C4</f>
        <v>5.92</v>
      </c>
    </row>
    <row r="5" spans="1:4" ht="15.75" customHeight="1" x14ac:dyDescent="0.2">
      <c r="A5" s="19" t="s">
        <v>476</v>
      </c>
      <c r="B5" s="15"/>
      <c r="C5" s="15">
        <v>0.5</v>
      </c>
      <c r="D5" s="20">
        <f t="shared" si="0"/>
        <v>0.5</v>
      </c>
    </row>
    <row r="6" spans="1:4" ht="15.75" customHeight="1" x14ac:dyDescent="0.2">
      <c r="A6" s="19" t="s">
        <v>477</v>
      </c>
      <c r="B6" s="15">
        <v>0.49</v>
      </c>
      <c r="C6" s="15">
        <v>0.51</v>
      </c>
      <c r="D6" s="20">
        <f t="shared" si="0"/>
        <v>1</v>
      </c>
    </row>
    <row r="7" spans="1:4" ht="15.75" customHeight="1" x14ac:dyDescent="0.2">
      <c r="A7" s="19" t="s">
        <v>478</v>
      </c>
      <c r="B7" s="15">
        <v>1</v>
      </c>
      <c r="C7" s="15">
        <v>1</v>
      </c>
      <c r="D7" s="20">
        <f t="shared" si="0"/>
        <v>2</v>
      </c>
    </row>
    <row r="8" spans="1:4" ht="15.75" customHeight="1" x14ac:dyDescent="0.2">
      <c r="A8" s="19" t="s">
        <v>479</v>
      </c>
      <c r="B8" s="15">
        <v>1.4</v>
      </c>
      <c r="C8" s="15">
        <v>2.4500000000000002</v>
      </c>
      <c r="D8" s="20">
        <f t="shared" si="0"/>
        <v>3.85</v>
      </c>
    </row>
    <row r="9" spans="1:4" ht="15.75" customHeight="1" x14ac:dyDescent="0.2">
      <c r="A9" s="19" t="s">
        <v>480</v>
      </c>
      <c r="B9" s="15">
        <v>0.16</v>
      </c>
      <c r="C9" s="15">
        <v>5.8</v>
      </c>
      <c r="D9" s="20">
        <f t="shared" si="0"/>
        <v>5.96</v>
      </c>
    </row>
    <row r="10" spans="1:4" ht="15.75" customHeight="1" x14ac:dyDescent="0.2">
      <c r="A10" s="19" t="s">
        <v>481</v>
      </c>
      <c r="B10" s="15">
        <v>0.8</v>
      </c>
      <c r="C10" s="15">
        <v>0.6</v>
      </c>
      <c r="D10" s="20">
        <f t="shared" si="0"/>
        <v>1.4</v>
      </c>
    </row>
    <row r="11" spans="1:4" ht="15.75" customHeight="1" x14ac:dyDescent="0.2">
      <c r="A11" s="19" t="s">
        <v>482</v>
      </c>
      <c r="B11" s="15"/>
      <c r="C11" s="15">
        <v>0.5</v>
      </c>
      <c r="D11" s="20">
        <f t="shared" si="0"/>
        <v>0.5</v>
      </c>
    </row>
    <row r="12" spans="1:4" ht="15.75" customHeight="1" x14ac:dyDescent="0.2">
      <c r="A12" s="19" t="s">
        <v>483</v>
      </c>
      <c r="B12" s="15">
        <v>0.13</v>
      </c>
      <c r="C12" s="15">
        <v>7.0000000000000007E-2</v>
      </c>
      <c r="D12" s="20">
        <f t="shared" si="0"/>
        <v>0.2</v>
      </c>
    </row>
    <row r="13" spans="1:4" ht="15.75" customHeight="1" x14ac:dyDescent="0.2">
      <c r="A13" s="19" t="s">
        <v>484</v>
      </c>
      <c r="B13" s="15">
        <v>1.95</v>
      </c>
      <c r="C13" s="15">
        <v>1.9</v>
      </c>
      <c r="D13" s="20">
        <f t="shared" si="0"/>
        <v>3.8499999999999996</v>
      </c>
    </row>
    <row r="14" spans="1:4" ht="15.75" customHeight="1" x14ac:dyDescent="0.2">
      <c r="A14" s="19" t="s">
        <v>485</v>
      </c>
      <c r="B14" s="15">
        <v>0.3</v>
      </c>
      <c r="C14" s="15">
        <v>0.5</v>
      </c>
      <c r="D14" s="20">
        <f t="shared" si="0"/>
        <v>0.8</v>
      </c>
    </row>
    <row r="15" spans="1:4" ht="15.75" customHeight="1" x14ac:dyDescent="0.2">
      <c r="A15" s="19" t="s">
        <v>486</v>
      </c>
      <c r="B15" s="15"/>
      <c r="C15" s="15">
        <v>15</v>
      </c>
      <c r="D15" s="20">
        <f t="shared" si="0"/>
        <v>15</v>
      </c>
    </row>
    <row r="16" spans="1:4" ht="15.75" customHeight="1" x14ac:dyDescent="0.2">
      <c r="A16" s="19" t="s">
        <v>487</v>
      </c>
      <c r="B16" s="15">
        <v>0.72</v>
      </c>
      <c r="C16" s="15">
        <v>1.8</v>
      </c>
      <c r="D16" s="20">
        <f t="shared" si="0"/>
        <v>2.52</v>
      </c>
    </row>
    <row r="17" spans="1:28" ht="15.75" customHeight="1" x14ac:dyDescent="0.2">
      <c r="A17" s="19" t="s">
        <v>488</v>
      </c>
      <c r="B17" s="15">
        <v>26.99</v>
      </c>
      <c r="C17" s="15">
        <v>22.04</v>
      </c>
      <c r="D17" s="20">
        <f t="shared" si="0"/>
        <v>49.03</v>
      </c>
    </row>
    <row r="18" spans="1:28" ht="15.75" customHeight="1" x14ac:dyDescent="0.2">
      <c r="A18" s="19" t="s">
        <v>489</v>
      </c>
      <c r="B18" s="15">
        <v>6.8</v>
      </c>
      <c r="C18" s="15">
        <v>5.92</v>
      </c>
      <c r="D18" s="20">
        <f t="shared" si="0"/>
        <v>12.719999999999999</v>
      </c>
    </row>
    <row r="19" spans="1:28" ht="15.75" customHeight="1" x14ac:dyDescent="0.2">
      <c r="A19" s="19" t="s">
        <v>490</v>
      </c>
      <c r="B19" s="15">
        <v>0.7</v>
      </c>
      <c r="C19" s="15">
        <v>1.3</v>
      </c>
      <c r="D19" s="20">
        <f t="shared" si="0"/>
        <v>2</v>
      </c>
    </row>
    <row r="20" spans="1:28" ht="15.75" customHeight="1" thickBot="1" x14ac:dyDescent="0.25">
      <c r="A20" s="159" t="s">
        <v>239</v>
      </c>
      <c r="B20" s="160">
        <f>SUM(B4:B19)</f>
        <v>45.04</v>
      </c>
      <c r="C20" s="160">
        <f>SUM(C4:C19)</f>
        <v>62.209999999999994</v>
      </c>
      <c r="D20" s="161">
        <f>SUM(B20:C20)</f>
        <v>107.25</v>
      </c>
    </row>
    <row r="22" spans="1:28" ht="15.75" customHeight="1" thickBot="1" x14ac:dyDescent="0.25"/>
    <row r="23" spans="1:28" ht="15.75" customHeight="1" x14ac:dyDescent="0.2">
      <c r="A23" s="365" t="s">
        <v>234</v>
      </c>
      <c r="B23" s="373" t="s">
        <v>240</v>
      </c>
      <c r="C23" s="373"/>
      <c r="D23" s="369" t="s">
        <v>69</v>
      </c>
    </row>
    <row r="24" spans="1:28" ht="15.75" customHeight="1" x14ac:dyDescent="0.2">
      <c r="A24" s="366"/>
      <c r="B24" s="374" t="s">
        <v>241</v>
      </c>
      <c r="C24" s="375"/>
      <c r="D24" s="370"/>
    </row>
    <row r="25" spans="1:28" ht="15.75" customHeight="1" x14ac:dyDescent="0.25">
      <c r="A25" s="19" t="s">
        <v>475</v>
      </c>
      <c r="B25" s="440">
        <v>4</v>
      </c>
      <c r="C25" s="441"/>
      <c r="D25" s="20">
        <v>4</v>
      </c>
    </row>
    <row r="26" spans="1:28" ht="15.75" customHeight="1" x14ac:dyDescent="0.25">
      <c r="A26" s="19" t="s">
        <v>476</v>
      </c>
      <c r="B26" s="440">
        <v>1</v>
      </c>
      <c r="C26" s="441"/>
      <c r="D26" s="20">
        <v>1</v>
      </c>
    </row>
    <row r="27" spans="1:28" ht="15.75" customHeight="1" x14ac:dyDescent="0.25">
      <c r="A27" s="19" t="s">
        <v>477</v>
      </c>
      <c r="B27" s="440">
        <v>2</v>
      </c>
      <c r="C27" s="441"/>
      <c r="D27" s="20">
        <v>2</v>
      </c>
    </row>
    <row r="28" spans="1:28" ht="15.75" customHeight="1" x14ac:dyDescent="0.25">
      <c r="A28" s="19" t="s">
        <v>478</v>
      </c>
      <c r="B28" s="440">
        <v>1</v>
      </c>
      <c r="C28" s="441"/>
      <c r="D28" s="20">
        <v>1</v>
      </c>
      <c r="AB28" s="27"/>
    </row>
    <row r="29" spans="1:28" ht="15.75" customHeight="1" x14ac:dyDescent="0.25">
      <c r="A29" s="19" t="s">
        <v>479</v>
      </c>
      <c r="B29" s="440">
        <v>7</v>
      </c>
      <c r="C29" s="441"/>
      <c r="D29" s="20">
        <v>7</v>
      </c>
      <c r="AB29" s="28"/>
    </row>
    <row r="30" spans="1:28" ht="15.75" customHeight="1" x14ac:dyDescent="0.25">
      <c r="A30" s="19" t="s">
        <v>480</v>
      </c>
      <c r="B30" s="440">
        <v>3</v>
      </c>
      <c r="C30" s="441"/>
      <c r="D30" s="20">
        <v>3</v>
      </c>
    </row>
    <row r="31" spans="1:28" ht="15.75" customHeight="1" x14ac:dyDescent="0.25">
      <c r="A31" s="19" t="s">
        <v>481</v>
      </c>
      <c r="B31" s="440">
        <v>3</v>
      </c>
      <c r="C31" s="441"/>
      <c r="D31" s="20">
        <v>3</v>
      </c>
    </row>
    <row r="32" spans="1:28" ht="15.75" customHeight="1" x14ac:dyDescent="0.25">
      <c r="A32" s="19" t="s">
        <v>482</v>
      </c>
      <c r="B32" s="440">
        <v>1</v>
      </c>
      <c r="C32" s="441"/>
      <c r="D32" s="20">
        <v>1</v>
      </c>
    </row>
    <row r="33" spans="1:4" ht="15.75" customHeight="1" x14ac:dyDescent="0.25">
      <c r="A33" s="19" t="s">
        <v>483</v>
      </c>
      <c r="B33" s="440">
        <v>1</v>
      </c>
      <c r="C33" s="441"/>
      <c r="D33" s="20">
        <v>1</v>
      </c>
    </row>
    <row r="34" spans="1:4" ht="15.75" customHeight="1" x14ac:dyDescent="0.25">
      <c r="A34" s="19" t="s">
        <v>484</v>
      </c>
      <c r="B34" s="440">
        <v>1</v>
      </c>
      <c r="C34" s="441"/>
      <c r="D34" s="20">
        <v>1</v>
      </c>
    </row>
    <row r="35" spans="1:4" ht="15.75" customHeight="1" x14ac:dyDescent="0.25">
      <c r="A35" s="19" t="s">
        <v>485</v>
      </c>
      <c r="B35" s="440">
        <v>1</v>
      </c>
      <c r="C35" s="441"/>
      <c r="D35" s="20">
        <v>1</v>
      </c>
    </row>
    <row r="36" spans="1:4" ht="15.75" customHeight="1" x14ac:dyDescent="0.25">
      <c r="A36" s="19" t="s">
        <v>486</v>
      </c>
      <c r="B36" s="440">
        <v>2</v>
      </c>
      <c r="C36" s="441"/>
      <c r="D36" s="20">
        <v>2</v>
      </c>
    </row>
    <row r="37" spans="1:4" ht="15.75" customHeight="1" x14ac:dyDescent="0.25">
      <c r="A37" s="19" t="s">
        <v>487</v>
      </c>
      <c r="B37" s="440">
        <v>6</v>
      </c>
      <c r="C37" s="441"/>
      <c r="D37" s="20">
        <v>6</v>
      </c>
    </row>
    <row r="38" spans="1:4" ht="15.75" customHeight="1" x14ac:dyDescent="0.25">
      <c r="A38" s="19" t="s">
        <v>488</v>
      </c>
      <c r="B38" s="440">
        <v>7</v>
      </c>
      <c r="C38" s="441"/>
      <c r="D38" s="20">
        <v>7</v>
      </c>
    </row>
    <row r="39" spans="1:4" ht="15.75" customHeight="1" x14ac:dyDescent="0.25">
      <c r="A39" s="19" t="s">
        <v>489</v>
      </c>
      <c r="B39" s="440">
        <v>2</v>
      </c>
      <c r="C39" s="441"/>
      <c r="D39" s="20">
        <v>2</v>
      </c>
    </row>
    <row r="40" spans="1:4" ht="15.75" customHeight="1" x14ac:dyDescent="0.25">
      <c r="A40" s="19" t="s">
        <v>490</v>
      </c>
      <c r="B40" s="440">
        <v>1</v>
      </c>
      <c r="C40" s="441"/>
      <c r="D40" s="20">
        <v>1</v>
      </c>
    </row>
    <row r="41" spans="1:4" ht="15.75" customHeight="1" thickBot="1" x14ac:dyDescent="0.25">
      <c r="A41" s="159" t="s">
        <v>239</v>
      </c>
      <c r="B41" s="363">
        <f>SUM(B25:B40)</f>
        <v>43</v>
      </c>
      <c r="C41" s="364"/>
      <c r="D41" s="161">
        <f>SUM(B41:C41)</f>
        <v>43</v>
      </c>
    </row>
  </sheetData>
  <mergeCells count="24">
    <mergeCell ref="B40:C40"/>
    <mergeCell ref="B41:C41"/>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A2:A3"/>
    <mergeCell ref="B2:C2"/>
    <mergeCell ref="D2:D3"/>
    <mergeCell ref="A23:A24"/>
    <mergeCell ref="B23:C23"/>
    <mergeCell ref="D23:D24"/>
    <mergeCell ref="B24:C24"/>
  </mergeCells>
  <printOptions horizontalCentered="1" verticalCentered="1"/>
  <pageMargins left="1.1023622047244095" right="0.70866141732283472" top="1.7322834645669292" bottom="0.35433070866141736" header="0.31496062992125984" footer="0.31496062992125984"/>
  <pageSetup orientation="landscape" r:id="rId1"/>
  <headerFooter>
    <oddHeader>&amp;L&amp;G&amp;C&amp;"Verdana,Negrita"CATASTRO DE VIDES (has)
Y
NUMERO DE PROPIEDADES CON PLANTACIONES DE VIDES PARA VINIFICACION
REGIÓN DE LA ARAUCANIA&amp;RCUADRO N° 49</oddHeader>
    <oddFooter>&amp;R&amp;F</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4" workbookViewId="0">
      <selection activeCell="E21" sqref="E21"/>
    </sheetView>
  </sheetViews>
  <sheetFormatPr baseColWidth="10" defaultColWidth="11.42578125" defaultRowHeight="15" x14ac:dyDescent="0.25"/>
  <cols>
    <col min="1" max="1" width="20.7109375" customWidth="1"/>
    <col min="2" max="2" width="16.28515625" customWidth="1"/>
    <col min="3" max="3" width="17.85546875" customWidth="1"/>
    <col min="4" max="10" width="16.28515625" customWidth="1"/>
    <col min="11" max="11" width="15.28515625" customWidth="1"/>
    <col min="14" max="14" width="19.7109375" bestFit="1" customWidth="1"/>
  </cols>
  <sheetData>
    <row r="1" spans="1:12" ht="15.75" thickBot="1" x14ac:dyDescent="0.3">
      <c r="A1" s="80" t="s">
        <v>491</v>
      </c>
    </row>
    <row r="2" spans="1:12" x14ac:dyDescent="0.25">
      <c r="A2" s="365" t="s">
        <v>234</v>
      </c>
      <c r="B2" s="380" t="s">
        <v>115</v>
      </c>
      <c r="C2" s="381"/>
      <c r="D2" s="381"/>
      <c r="E2" s="381"/>
      <c r="F2" s="381"/>
      <c r="G2" s="381"/>
      <c r="H2" s="381"/>
      <c r="I2" s="381"/>
      <c r="J2" s="381"/>
      <c r="K2" s="382"/>
      <c r="L2" s="383" t="s">
        <v>69</v>
      </c>
    </row>
    <row r="3" spans="1:12" ht="69" customHeight="1" x14ac:dyDescent="0.25">
      <c r="A3" s="366"/>
      <c r="B3" s="31" t="s">
        <v>120</v>
      </c>
      <c r="C3" s="31" t="s">
        <v>121</v>
      </c>
      <c r="D3" s="31" t="s">
        <v>128</v>
      </c>
      <c r="E3" s="31" t="s">
        <v>136</v>
      </c>
      <c r="F3" s="31" t="s">
        <v>306</v>
      </c>
      <c r="G3" s="31" t="s">
        <v>147</v>
      </c>
      <c r="H3" s="31" t="s">
        <v>278</v>
      </c>
      <c r="I3" s="31" t="s">
        <v>341</v>
      </c>
      <c r="J3" s="31" t="s">
        <v>153</v>
      </c>
      <c r="K3" s="31" t="s">
        <v>160</v>
      </c>
      <c r="L3" s="384"/>
    </row>
    <row r="4" spans="1:12" ht="22.5" customHeight="1" x14ac:dyDescent="0.25">
      <c r="A4" s="19" t="s">
        <v>475</v>
      </c>
      <c r="B4" s="15">
        <v>1</v>
      </c>
      <c r="C4" s="15"/>
      <c r="D4" s="15"/>
      <c r="E4" s="15">
        <v>1.6</v>
      </c>
      <c r="F4" s="15"/>
      <c r="G4" s="15"/>
      <c r="H4" s="15"/>
      <c r="I4" s="15"/>
      <c r="J4" s="15"/>
      <c r="K4" s="15">
        <v>1</v>
      </c>
      <c r="L4" s="20">
        <f t="shared" ref="L4:L17" si="0">SUM(B4:K4)</f>
        <v>3.6</v>
      </c>
    </row>
    <row r="5" spans="1:12" ht="22.5" customHeight="1" x14ac:dyDescent="0.25">
      <c r="A5" s="19" t="s">
        <v>477</v>
      </c>
      <c r="B5" s="15">
        <v>0.15</v>
      </c>
      <c r="C5" s="15"/>
      <c r="D5" s="15"/>
      <c r="E5" s="15">
        <v>0.28999999999999998</v>
      </c>
      <c r="F5" s="15"/>
      <c r="G5" s="15"/>
      <c r="H5" s="15"/>
      <c r="I5" s="15">
        <v>0.05</v>
      </c>
      <c r="J5" s="15"/>
      <c r="K5" s="15"/>
      <c r="L5" s="20">
        <f t="shared" si="0"/>
        <v>0.48999999999999994</v>
      </c>
    </row>
    <row r="6" spans="1:12" ht="22.5" customHeight="1" x14ac:dyDescent="0.25">
      <c r="A6" s="19" t="s">
        <v>478</v>
      </c>
      <c r="B6" s="15">
        <v>1</v>
      </c>
      <c r="C6" s="15"/>
      <c r="D6" s="15"/>
      <c r="E6" s="15"/>
      <c r="F6" s="15"/>
      <c r="G6" s="15"/>
      <c r="H6" s="15"/>
      <c r="I6" s="15"/>
      <c r="J6" s="15"/>
      <c r="K6" s="15"/>
      <c r="L6" s="20">
        <f t="shared" si="0"/>
        <v>1</v>
      </c>
    </row>
    <row r="7" spans="1:12" ht="22.5" customHeight="1" x14ac:dyDescent="0.25">
      <c r="A7" s="19" t="s">
        <v>479</v>
      </c>
      <c r="B7" s="15">
        <v>0.45</v>
      </c>
      <c r="C7" s="15"/>
      <c r="D7" s="15"/>
      <c r="E7" s="15"/>
      <c r="F7" s="15"/>
      <c r="G7" s="15">
        <v>0.95</v>
      </c>
      <c r="H7" s="15"/>
      <c r="I7" s="15"/>
      <c r="J7" s="15"/>
      <c r="K7" s="15"/>
      <c r="L7" s="20">
        <f t="shared" si="0"/>
        <v>1.4</v>
      </c>
    </row>
    <row r="8" spans="1:12" ht="22.5" customHeight="1" x14ac:dyDescent="0.25">
      <c r="A8" s="19" t="s">
        <v>480</v>
      </c>
      <c r="B8" s="15">
        <v>0.05</v>
      </c>
      <c r="C8" s="15"/>
      <c r="D8" s="15">
        <v>0.02</v>
      </c>
      <c r="E8" s="15"/>
      <c r="F8" s="15"/>
      <c r="G8" s="15">
        <v>0.03</v>
      </c>
      <c r="H8" s="15">
        <v>0.05</v>
      </c>
      <c r="I8" s="15"/>
      <c r="J8" s="15">
        <v>0.01</v>
      </c>
      <c r="K8" s="15"/>
      <c r="L8" s="20">
        <f t="shared" si="0"/>
        <v>0.16000000000000003</v>
      </c>
    </row>
    <row r="9" spans="1:12" ht="22.5" customHeight="1" x14ac:dyDescent="0.25">
      <c r="A9" s="19" t="s">
        <v>481</v>
      </c>
      <c r="B9" s="15">
        <v>0.4</v>
      </c>
      <c r="C9" s="15">
        <v>0.2</v>
      </c>
      <c r="D9" s="15"/>
      <c r="E9" s="15"/>
      <c r="F9" s="15"/>
      <c r="G9" s="15"/>
      <c r="H9" s="15"/>
      <c r="I9" s="15">
        <v>0.2</v>
      </c>
      <c r="J9" s="15"/>
      <c r="K9" s="15"/>
      <c r="L9" s="20">
        <f t="shared" si="0"/>
        <v>0.8</v>
      </c>
    </row>
    <row r="10" spans="1:12" ht="22.5" customHeight="1" x14ac:dyDescent="0.25">
      <c r="A10" s="19" t="s">
        <v>483</v>
      </c>
      <c r="B10" s="15">
        <v>0.03</v>
      </c>
      <c r="C10" s="15"/>
      <c r="D10" s="15">
        <v>0.03</v>
      </c>
      <c r="E10" s="15"/>
      <c r="F10" s="15">
        <v>0.02</v>
      </c>
      <c r="G10" s="15">
        <v>0.02</v>
      </c>
      <c r="H10" s="15">
        <v>0.03</v>
      </c>
      <c r="I10" s="15"/>
      <c r="J10" s="15"/>
      <c r="K10" s="15"/>
      <c r="L10" s="20">
        <f t="shared" si="0"/>
        <v>0.13</v>
      </c>
    </row>
    <row r="11" spans="1:12" ht="22.5" customHeight="1" x14ac:dyDescent="0.25">
      <c r="A11" s="19" t="s">
        <v>484</v>
      </c>
      <c r="B11" s="15">
        <v>1.9</v>
      </c>
      <c r="C11" s="15"/>
      <c r="D11" s="15">
        <v>0.05</v>
      </c>
      <c r="E11" s="15"/>
      <c r="F11" s="15"/>
      <c r="G11" s="15"/>
      <c r="H11" s="15"/>
      <c r="I11" s="15"/>
      <c r="J11" s="15"/>
      <c r="K11" s="15"/>
      <c r="L11" s="20">
        <f t="shared" si="0"/>
        <v>1.95</v>
      </c>
    </row>
    <row r="12" spans="1:12" ht="22.5" customHeight="1" x14ac:dyDescent="0.25">
      <c r="A12" s="19" t="s">
        <v>485</v>
      </c>
      <c r="B12" s="15">
        <v>0.3</v>
      </c>
      <c r="C12" s="15"/>
      <c r="D12" s="15"/>
      <c r="E12" s="15"/>
      <c r="F12" s="15"/>
      <c r="G12" s="15"/>
      <c r="H12" s="15"/>
      <c r="I12" s="15"/>
      <c r="J12" s="15"/>
      <c r="K12" s="15"/>
      <c r="L12" s="20">
        <f t="shared" si="0"/>
        <v>0.3</v>
      </c>
    </row>
    <row r="13" spans="1:12" ht="22.5" customHeight="1" x14ac:dyDescent="0.25">
      <c r="A13" s="19" t="s">
        <v>487</v>
      </c>
      <c r="B13" s="15">
        <v>0.36</v>
      </c>
      <c r="C13" s="15"/>
      <c r="D13" s="15">
        <v>0.36</v>
      </c>
      <c r="E13" s="15"/>
      <c r="F13" s="15"/>
      <c r="G13" s="15"/>
      <c r="H13" s="15"/>
      <c r="I13" s="15"/>
      <c r="J13" s="15"/>
      <c r="K13" s="15"/>
      <c r="L13" s="20">
        <f t="shared" si="0"/>
        <v>0.72</v>
      </c>
    </row>
    <row r="14" spans="1:12" ht="22.5" customHeight="1" x14ac:dyDescent="0.25">
      <c r="A14" s="19" t="s">
        <v>488</v>
      </c>
      <c r="B14" s="15">
        <v>23.49</v>
      </c>
      <c r="C14" s="15"/>
      <c r="D14" s="15"/>
      <c r="E14" s="15"/>
      <c r="F14" s="15"/>
      <c r="G14" s="15">
        <v>1</v>
      </c>
      <c r="H14" s="15">
        <v>2.5</v>
      </c>
      <c r="I14" s="15"/>
      <c r="J14" s="15"/>
      <c r="K14" s="15"/>
      <c r="L14" s="20">
        <f t="shared" si="0"/>
        <v>26.99</v>
      </c>
    </row>
    <row r="15" spans="1:12" ht="22.5" customHeight="1" x14ac:dyDescent="0.25">
      <c r="A15" s="19" t="s">
        <v>489</v>
      </c>
      <c r="B15" s="15">
        <v>3.65</v>
      </c>
      <c r="C15" s="15"/>
      <c r="D15" s="15"/>
      <c r="E15" s="15"/>
      <c r="F15" s="15"/>
      <c r="G15" s="15"/>
      <c r="H15" s="15">
        <v>3.15</v>
      </c>
      <c r="I15" s="15"/>
      <c r="J15" s="15"/>
      <c r="K15" s="15"/>
      <c r="L15" s="20">
        <f t="shared" si="0"/>
        <v>6.8</v>
      </c>
    </row>
    <row r="16" spans="1:12" ht="22.5" customHeight="1" x14ac:dyDescent="0.25">
      <c r="A16" s="19" t="s">
        <v>490</v>
      </c>
      <c r="B16" s="15">
        <v>0.5</v>
      </c>
      <c r="C16" s="15"/>
      <c r="D16" s="15"/>
      <c r="E16" s="15"/>
      <c r="F16" s="15"/>
      <c r="G16" s="15">
        <v>0.2</v>
      </c>
      <c r="H16" s="15"/>
      <c r="I16" s="15"/>
      <c r="J16" s="15"/>
      <c r="K16" s="15"/>
      <c r="L16" s="20">
        <f t="shared" si="0"/>
        <v>0.7</v>
      </c>
    </row>
    <row r="17" spans="1:30" ht="29.25" customHeight="1" thickBot="1" x14ac:dyDescent="0.3">
      <c r="A17" s="159" t="s">
        <v>239</v>
      </c>
      <c r="B17" s="160">
        <f>SUM(B4:B16)</f>
        <v>33.28</v>
      </c>
      <c r="C17" s="160">
        <f>SUM(C4:C16)</f>
        <v>0.2</v>
      </c>
      <c r="D17" s="160">
        <f t="shared" ref="D17:K17" si="1">SUM(D4:D16)</f>
        <v>0.45999999999999996</v>
      </c>
      <c r="E17" s="160">
        <f t="shared" si="1"/>
        <v>1.8900000000000001</v>
      </c>
      <c r="F17" s="160">
        <f t="shared" si="1"/>
        <v>0.02</v>
      </c>
      <c r="G17" s="160">
        <f t="shared" si="1"/>
        <v>2.2000000000000002</v>
      </c>
      <c r="H17" s="160">
        <f t="shared" si="1"/>
        <v>5.73</v>
      </c>
      <c r="I17" s="160">
        <f t="shared" si="1"/>
        <v>0.25</v>
      </c>
      <c r="J17" s="160">
        <f t="shared" si="1"/>
        <v>0.01</v>
      </c>
      <c r="K17" s="160">
        <f t="shared" si="1"/>
        <v>1</v>
      </c>
      <c r="L17" s="161">
        <f t="shared" si="0"/>
        <v>45.040000000000013</v>
      </c>
    </row>
    <row r="19" spans="1:30" ht="15.75" thickBot="1" x14ac:dyDescent="0.3"/>
    <row r="20" spans="1:30" x14ac:dyDescent="0.25">
      <c r="A20" s="365" t="s">
        <v>234</v>
      </c>
      <c r="B20" s="380" t="s">
        <v>492</v>
      </c>
      <c r="C20" s="381"/>
      <c r="D20" s="381"/>
      <c r="E20" s="381"/>
      <c r="F20" s="381"/>
      <c r="G20" s="381"/>
      <c r="H20" s="381"/>
      <c r="I20" s="382"/>
      <c r="J20" s="422" t="s">
        <v>69</v>
      </c>
    </row>
    <row r="21" spans="1:30" ht="68.25" customHeight="1" x14ac:dyDescent="0.25">
      <c r="A21" s="366"/>
      <c r="B21" s="31" t="s">
        <v>177</v>
      </c>
      <c r="C21" s="31" t="s">
        <v>281</v>
      </c>
      <c r="D21" s="31" t="s">
        <v>197</v>
      </c>
      <c r="E21" s="31" t="s">
        <v>283</v>
      </c>
      <c r="F21" s="31" t="s">
        <v>454</v>
      </c>
      <c r="G21" s="31" t="s">
        <v>206</v>
      </c>
      <c r="H21" s="31" t="s">
        <v>284</v>
      </c>
      <c r="I21" s="31" t="s">
        <v>215</v>
      </c>
      <c r="J21" s="423"/>
    </row>
    <row r="22" spans="1:30" ht="21" customHeight="1" x14ac:dyDescent="0.25">
      <c r="A22" s="19" t="s">
        <v>475</v>
      </c>
      <c r="B22" s="15"/>
      <c r="C22" s="15"/>
      <c r="D22" s="15"/>
      <c r="E22" s="15">
        <v>1.1000000000000001</v>
      </c>
      <c r="F22" s="15"/>
      <c r="G22" s="15">
        <v>1.22</v>
      </c>
      <c r="H22" s="15"/>
      <c r="I22" s="15"/>
      <c r="J22" s="20">
        <f t="shared" ref="J22:J38" si="2">SUM(B22:I22)</f>
        <v>2.3200000000000003</v>
      </c>
    </row>
    <row r="23" spans="1:30" ht="21" customHeight="1" x14ac:dyDescent="0.25">
      <c r="A23" s="19" t="s">
        <v>476</v>
      </c>
      <c r="B23" s="15"/>
      <c r="C23" s="15"/>
      <c r="D23" s="15"/>
      <c r="E23" s="15"/>
      <c r="F23" s="15"/>
      <c r="G23" s="15">
        <v>0.5</v>
      </c>
      <c r="H23" s="15"/>
      <c r="I23" s="15"/>
      <c r="J23" s="20">
        <f t="shared" si="2"/>
        <v>0.5</v>
      </c>
    </row>
    <row r="24" spans="1:30" ht="21" customHeight="1" x14ac:dyDescent="0.25">
      <c r="A24" s="19" t="s">
        <v>477</v>
      </c>
      <c r="B24" s="15"/>
      <c r="C24" s="15"/>
      <c r="D24" s="15"/>
      <c r="E24" s="15">
        <v>0.01</v>
      </c>
      <c r="F24" s="15"/>
      <c r="G24" s="15">
        <v>0.5</v>
      </c>
      <c r="H24" s="15"/>
      <c r="I24" s="15"/>
      <c r="J24" s="20">
        <f t="shared" si="2"/>
        <v>0.51</v>
      </c>
    </row>
    <row r="25" spans="1:30" ht="21" customHeight="1" x14ac:dyDescent="0.25">
      <c r="A25" s="19" t="s">
        <v>478</v>
      </c>
      <c r="B25" s="15"/>
      <c r="C25" s="15"/>
      <c r="D25" s="15"/>
      <c r="E25" s="15"/>
      <c r="F25" s="15"/>
      <c r="G25" s="15">
        <v>1</v>
      </c>
      <c r="H25" s="15"/>
      <c r="I25" s="15"/>
      <c r="J25" s="20">
        <f t="shared" si="2"/>
        <v>1</v>
      </c>
    </row>
    <row r="26" spans="1:30" ht="22.5" customHeight="1" x14ac:dyDescent="0.25">
      <c r="A26" s="19" t="s">
        <v>479</v>
      </c>
      <c r="B26" s="15"/>
      <c r="C26" s="15"/>
      <c r="D26" s="15"/>
      <c r="E26" s="15"/>
      <c r="F26" s="15"/>
      <c r="G26" s="15">
        <v>2.4500000000000002</v>
      </c>
      <c r="H26" s="15"/>
      <c r="I26" s="15"/>
      <c r="J26" s="20">
        <f t="shared" si="2"/>
        <v>2.4500000000000002</v>
      </c>
    </row>
    <row r="27" spans="1:30" ht="22.5" customHeight="1" x14ac:dyDescent="0.25">
      <c r="A27" s="19" t="s">
        <v>480</v>
      </c>
      <c r="B27" s="15">
        <v>0.9</v>
      </c>
      <c r="C27" s="15"/>
      <c r="D27" s="15">
        <v>0.03</v>
      </c>
      <c r="E27" s="15"/>
      <c r="F27" s="15"/>
      <c r="G27" s="15">
        <v>4.83</v>
      </c>
      <c r="H27" s="15">
        <v>0.04</v>
      </c>
      <c r="I27" s="15"/>
      <c r="J27" s="20">
        <f t="shared" si="2"/>
        <v>5.8</v>
      </c>
    </row>
    <row r="28" spans="1:30" ht="24.75" customHeight="1" x14ac:dyDescent="0.25">
      <c r="A28" s="19" t="s">
        <v>481</v>
      </c>
      <c r="B28" s="15"/>
      <c r="C28" s="15"/>
      <c r="D28" s="15"/>
      <c r="E28" s="15"/>
      <c r="F28" s="15"/>
      <c r="G28" s="15">
        <v>0.6</v>
      </c>
      <c r="H28" s="15"/>
      <c r="I28" s="15"/>
      <c r="J28" s="20">
        <f t="shared" si="2"/>
        <v>0.6</v>
      </c>
      <c r="AD28" s="16"/>
    </row>
    <row r="29" spans="1:30" x14ac:dyDescent="0.25">
      <c r="A29" s="19" t="s">
        <v>482</v>
      </c>
      <c r="B29" s="15"/>
      <c r="C29" s="15"/>
      <c r="D29" s="15"/>
      <c r="E29" s="15"/>
      <c r="F29" s="15"/>
      <c r="G29" s="15">
        <v>0.5</v>
      </c>
      <c r="H29" s="15"/>
      <c r="I29" s="15"/>
      <c r="J29" s="20">
        <f t="shared" si="2"/>
        <v>0.5</v>
      </c>
      <c r="AD29" s="36"/>
    </row>
    <row r="30" spans="1:30" x14ac:dyDescent="0.25">
      <c r="A30" s="19" t="s">
        <v>483</v>
      </c>
      <c r="B30" s="15"/>
      <c r="C30" s="15">
        <v>0.02</v>
      </c>
      <c r="D30" s="15"/>
      <c r="E30" s="15"/>
      <c r="F30" s="15"/>
      <c r="G30" s="15">
        <v>0.03</v>
      </c>
      <c r="H30" s="15"/>
      <c r="I30" s="15">
        <v>0.02</v>
      </c>
      <c r="J30" s="20">
        <f t="shared" si="2"/>
        <v>7.0000000000000007E-2</v>
      </c>
    </row>
    <row r="31" spans="1:30" x14ac:dyDescent="0.25">
      <c r="A31" s="19" t="s">
        <v>484</v>
      </c>
      <c r="B31" s="15"/>
      <c r="C31" s="15"/>
      <c r="D31" s="15"/>
      <c r="E31" s="15"/>
      <c r="F31" s="15"/>
      <c r="G31" s="15">
        <v>1.9</v>
      </c>
      <c r="H31" s="15"/>
      <c r="I31" s="15"/>
      <c r="J31" s="20">
        <f t="shared" si="2"/>
        <v>1.9</v>
      </c>
    </row>
    <row r="32" spans="1:30" x14ac:dyDescent="0.25">
      <c r="A32" s="19" t="s">
        <v>485</v>
      </c>
      <c r="B32" s="15"/>
      <c r="C32" s="15"/>
      <c r="D32" s="15"/>
      <c r="E32" s="15"/>
      <c r="F32" s="15">
        <v>0.3</v>
      </c>
      <c r="G32" s="15">
        <v>0.2</v>
      </c>
      <c r="H32" s="15"/>
      <c r="I32" s="15"/>
      <c r="J32" s="20">
        <f t="shared" si="2"/>
        <v>0.5</v>
      </c>
    </row>
    <row r="33" spans="1:10" x14ac:dyDescent="0.25">
      <c r="A33" s="19" t="s">
        <v>486</v>
      </c>
      <c r="B33" s="15"/>
      <c r="C33" s="15"/>
      <c r="D33" s="15"/>
      <c r="E33" s="15"/>
      <c r="F33" s="15"/>
      <c r="G33" s="15">
        <v>15</v>
      </c>
      <c r="H33" s="15"/>
      <c r="I33" s="15"/>
      <c r="J33" s="20">
        <f t="shared" si="2"/>
        <v>15</v>
      </c>
    </row>
    <row r="34" spans="1:10" x14ac:dyDescent="0.25">
      <c r="A34" s="19" t="s">
        <v>487</v>
      </c>
      <c r="B34" s="15"/>
      <c r="C34" s="15"/>
      <c r="D34" s="15">
        <v>0.23</v>
      </c>
      <c r="E34" s="15"/>
      <c r="F34" s="15"/>
      <c r="G34" s="15">
        <v>1.57</v>
      </c>
      <c r="H34" s="15"/>
      <c r="I34" s="15"/>
      <c r="J34" s="20">
        <f t="shared" si="2"/>
        <v>1.8</v>
      </c>
    </row>
    <row r="35" spans="1:10" x14ac:dyDescent="0.25">
      <c r="A35" s="19" t="s">
        <v>488</v>
      </c>
      <c r="B35" s="15"/>
      <c r="C35" s="15"/>
      <c r="D35" s="15"/>
      <c r="E35" s="15"/>
      <c r="F35" s="15"/>
      <c r="G35" s="15">
        <v>22.04</v>
      </c>
      <c r="H35" s="15"/>
      <c r="I35" s="15"/>
      <c r="J35" s="20">
        <f t="shared" si="2"/>
        <v>22.04</v>
      </c>
    </row>
    <row r="36" spans="1:10" x14ac:dyDescent="0.25">
      <c r="A36" s="19" t="s">
        <v>489</v>
      </c>
      <c r="B36" s="15"/>
      <c r="C36" s="15"/>
      <c r="D36" s="15"/>
      <c r="E36" s="15"/>
      <c r="F36" s="15"/>
      <c r="G36" s="15">
        <v>5.92</v>
      </c>
      <c r="H36" s="15"/>
      <c r="I36" s="15"/>
      <c r="J36" s="20">
        <f t="shared" si="2"/>
        <v>5.92</v>
      </c>
    </row>
    <row r="37" spans="1:10" x14ac:dyDescent="0.25">
      <c r="A37" s="19" t="s">
        <v>490</v>
      </c>
      <c r="B37" s="15"/>
      <c r="C37" s="15"/>
      <c r="D37" s="15"/>
      <c r="E37" s="15"/>
      <c r="F37" s="15"/>
      <c r="G37" s="15">
        <v>1.3</v>
      </c>
      <c r="H37" s="15"/>
      <c r="I37" s="15"/>
      <c r="J37" s="20">
        <f t="shared" si="2"/>
        <v>1.3</v>
      </c>
    </row>
    <row r="38" spans="1:10" ht="15.75" thickBot="1" x14ac:dyDescent="0.3">
      <c r="A38" s="159" t="s">
        <v>239</v>
      </c>
      <c r="B38" s="160">
        <f t="shared" ref="B38:G38" si="3">SUM(B22:B37)</f>
        <v>0.9</v>
      </c>
      <c r="C38" s="160">
        <f t="shared" si="3"/>
        <v>0.02</v>
      </c>
      <c r="D38" s="160">
        <f t="shared" si="3"/>
        <v>0.26</v>
      </c>
      <c r="E38" s="160">
        <f t="shared" si="3"/>
        <v>1.1100000000000001</v>
      </c>
      <c r="F38" s="160">
        <f t="shared" si="3"/>
        <v>0.3</v>
      </c>
      <c r="G38" s="160">
        <f t="shared" si="3"/>
        <v>59.559999999999995</v>
      </c>
      <c r="H38" s="160">
        <f>SUM(H22:H37)</f>
        <v>0.04</v>
      </c>
      <c r="I38" s="160">
        <f>SUM(I22:I37)</f>
        <v>0.02</v>
      </c>
      <c r="J38" s="161">
        <f t="shared" si="2"/>
        <v>62.209999999999994</v>
      </c>
    </row>
  </sheetData>
  <mergeCells count="6">
    <mergeCell ref="A2:A3"/>
    <mergeCell ref="B2:K2"/>
    <mergeCell ref="L2:L3"/>
    <mergeCell ref="A20:A21"/>
    <mergeCell ref="B20:I20"/>
    <mergeCell ref="J20:J21"/>
  </mergeCells>
  <printOptions horizontalCentered="1"/>
  <pageMargins left="0.70866141732283472" right="0.70866141732283472" top="0.94488188976377963" bottom="0.15748031496062992" header="0.31496062992125984" footer="0.31496062992125984"/>
  <pageSetup orientation="landscape" r:id="rId1"/>
  <headerFooter>
    <oddHeader>&amp;L&amp;G&amp;C&amp;"Verdana,Negrita"SUPERFICIE COMUNAL DE CEPAJES BLANCOS Y TINTOS 
DE VINIFICACIÓN (has)
REGION DE LA ARAUCANIA&amp;RCUADRO N° 50</oddHeader>
    <oddFooter>&amp;R&amp;F</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workbookViewId="0">
      <selection activeCell="D11" sqref="D11:D12"/>
    </sheetView>
  </sheetViews>
  <sheetFormatPr baseColWidth="10" defaultColWidth="11.42578125" defaultRowHeight="15" x14ac:dyDescent="0.25"/>
  <cols>
    <col min="1" max="1" width="12.5703125" customWidth="1"/>
    <col min="2" max="2" width="20.42578125" customWidth="1"/>
    <col min="3" max="3" width="22" customWidth="1"/>
  </cols>
  <sheetData>
    <row r="1" spans="1:28" s="3" customFormat="1" ht="15.75" customHeight="1" thickBot="1" x14ac:dyDescent="0.25">
      <c r="A1" s="80" t="s">
        <v>493</v>
      </c>
    </row>
    <row r="2" spans="1:28" x14ac:dyDescent="0.25">
      <c r="A2" s="444" t="s">
        <v>234</v>
      </c>
      <c r="B2" s="389" t="s">
        <v>235</v>
      </c>
      <c r="C2" s="389"/>
      <c r="D2" s="442" t="s">
        <v>69</v>
      </c>
    </row>
    <row r="3" spans="1:28" x14ac:dyDescent="0.25">
      <c r="A3" s="445"/>
      <c r="B3" s="149" t="s">
        <v>236</v>
      </c>
      <c r="C3" s="150" t="s">
        <v>237</v>
      </c>
      <c r="D3" s="443"/>
    </row>
    <row r="4" spans="1:28" x14ac:dyDescent="0.25">
      <c r="A4" s="83" t="s">
        <v>494</v>
      </c>
      <c r="B4" s="15">
        <v>7.5</v>
      </c>
      <c r="C4" s="15">
        <v>3</v>
      </c>
      <c r="D4" s="84">
        <f>SUM(B4:C4)</f>
        <v>10.5</v>
      </c>
    </row>
    <row r="5" spans="1:28" x14ac:dyDescent="0.25">
      <c r="A5" s="83" t="s">
        <v>495</v>
      </c>
      <c r="B5" s="15">
        <v>6.2</v>
      </c>
      <c r="C5" s="15">
        <v>2.2000000000000002</v>
      </c>
      <c r="D5" s="84">
        <f>SUM(B5:C5)</f>
        <v>8.4</v>
      </c>
    </row>
    <row r="6" spans="1:28" ht="15.75" thickBot="1" x14ac:dyDescent="0.3">
      <c r="A6" s="151" t="s">
        <v>239</v>
      </c>
      <c r="B6" s="152">
        <f>SUM(B4:B5)</f>
        <v>13.7</v>
      </c>
      <c r="C6" s="152">
        <f>SUM(C4:C5)</f>
        <v>5.2</v>
      </c>
      <c r="D6" s="153">
        <f>SUM(B6:C6)</f>
        <v>18.899999999999999</v>
      </c>
    </row>
    <row r="8" spans="1:28" ht="15.75" thickBot="1" x14ac:dyDescent="0.3"/>
    <row r="9" spans="1:28" x14ac:dyDescent="0.25">
      <c r="A9" s="444" t="s">
        <v>234</v>
      </c>
      <c r="B9" s="446" t="s">
        <v>240</v>
      </c>
      <c r="C9" s="446"/>
      <c r="D9" s="442" t="s">
        <v>69</v>
      </c>
    </row>
    <row r="10" spans="1:28" x14ac:dyDescent="0.25">
      <c r="A10" s="445"/>
      <c r="B10" s="447" t="s">
        <v>241</v>
      </c>
      <c r="C10" s="447"/>
      <c r="D10" s="443"/>
    </row>
    <row r="11" spans="1:28" x14ac:dyDescent="0.25">
      <c r="A11" s="85" t="s">
        <v>494</v>
      </c>
      <c r="B11" s="440">
        <v>1</v>
      </c>
      <c r="C11" s="441"/>
      <c r="D11" s="86">
        <f>SUM(B11)</f>
        <v>1</v>
      </c>
    </row>
    <row r="12" spans="1:28" x14ac:dyDescent="0.25">
      <c r="A12" s="85" t="s">
        <v>495</v>
      </c>
      <c r="B12" s="440">
        <v>2</v>
      </c>
      <c r="C12" s="441"/>
      <c r="D12" s="86">
        <f>SUM(B12)</f>
        <v>2</v>
      </c>
    </row>
    <row r="13" spans="1:28" ht="15.75" thickBot="1" x14ac:dyDescent="0.3">
      <c r="A13" s="151" t="s">
        <v>239</v>
      </c>
      <c r="B13" s="448">
        <f>SUM(B11:B12)</f>
        <v>3</v>
      </c>
      <c r="C13" s="448"/>
      <c r="D13" s="153">
        <f>SUM(B13)</f>
        <v>3</v>
      </c>
    </row>
    <row r="14" spans="1:28" x14ac:dyDescent="0.25">
      <c r="AB14" s="16"/>
    </row>
    <row r="15" spans="1:28" x14ac:dyDescent="0.25">
      <c r="AB15" s="36"/>
    </row>
  </sheetData>
  <mergeCells count="10">
    <mergeCell ref="B11:C11"/>
    <mergeCell ref="B12:C12"/>
    <mergeCell ref="B13:C13"/>
    <mergeCell ref="A2:A3"/>
    <mergeCell ref="B2:C2"/>
    <mergeCell ref="D2:D3"/>
    <mergeCell ref="A9:A10"/>
    <mergeCell ref="B9:C9"/>
    <mergeCell ref="D9:D10"/>
    <mergeCell ref="B10:C10"/>
  </mergeCells>
  <printOptions horizontalCentered="1"/>
  <pageMargins left="0.70866141732283472" right="0.70866141732283472" top="2.3228346456692917" bottom="0.74803149606299213" header="0.31496062992125984" footer="0.31496062992125984"/>
  <pageSetup orientation="landscape" r:id="rId1"/>
  <headerFooter>
    <oddHeader>&amp;L&amp;G&amp;C&amp;"Verdana,Negrita"CATASTRO DE VIDES (has)
Y&amp;"-,Normal"
&amp;"Verdana,Negrita"NUMERO DE PROPIEDADES CON PLANTACION DE VIDES
DE VINIFICACION
REGION DE LOS RIOS&amp;RCUADRO N° 51</oddHeader>
    <oddFooter>&amp;R&amp;F</odd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workbookViewId="0">
      <selection activeCell="H7" sqref="H7"/>
    </sheetView>
  </sheetViews>
  <sheetFormatPr baseColWidth="10" defaultColWidth="11.42578125" defaultRowHeight="15" x14ac:dyDescent="0.25"/>
  <cols>
    <col min="1" max="1" width="12.5703125" customWidth="1"/>
    <col min="2" max="2" width="11.140625" customWidth="1"/>
    <col min="3" max="3" width="9.140625" customWidth="1"/>
    <col min="4" max="4" width="10.42578125" customWidth="1"/>
  </cols>
  <sheetData>
    <row r="1" spans="1:28" s="3" customFormat="1" ht="15.75" customHeight="1" thickBot="1" x14ac:dyDescent="0.25">
      <c r="A1" s="80" t="s">
        <v>496</v>
      </c>
    </row>
    <row r="2" spans="1:28" ht="29.25" customHeight="1" x14ac:dyDescent="0.25">
      <c r="A2" s="444" t="s">
        <v>234</v>
      </c>
      <c r="B2" s="451" t="s">
        <v>115</v>
      </c>
      <c r="C2" s="451"/>
      <c r="D2" s="451"/>
      <c r="E2" s="442" t="s">
        <v>69</v>
      </c>
    </row>
    <row r="3" spans="1:28" ht="78" customHeight="1" x14ac:dyDescent="0.25">
      <c r="A3" s="445"/>
      <c r="B3" s="170" t="s">
        <v>120</v>
      </c>
      <c r="C3" s="170" t="s">
        <v>147</v>
      </c>
      <c r="D3" s="170" t="s">
        <v>149</v>
      </c>
      <c r="E3" s="443"/>
    </row>
    <row r="4" spans="1:28" ht="29.25" customHeight="1" x14ac:dyDescent="0.25">
      <c r="A4" s="83" t="s">
        <v>494</v>
      </c>
      <c r="B4" s="15">
        <v>2</v>
      </c>
      <c r="C4" s="15">
        <v>1</v>
      </c>
      <c r="D4" s="15">
        <v>4.5</v>
      </c>
      <c r="E4" s="20">
        <f>SUM(B4:D4)</f>
        <v>7.5</v>
      </c>
    </row>
    <row r="5" spans="1:28" ht="33" customHeight="1" x14ac:dyDescent="0.25">
      <c r="A5" s="83" t="s">
        <v>495</v>
      </c>
      <c r="B5" s="15">
        <v>3.5</v>
      </c>
      <c r="C5" s="15">
        <v>0.7</v>
      </c>
      <c r="D5" s="15">
        <v>2</v>
      </c>
      <c r="E5" s="20">
        <f>SUM(B5:D5)</f>
        <v>6.2</v>
      </c>
    </row>
    <row r="6" spans="1:28" ht="31.5" customHeight="1" thickBot="1" x14ac:dyDescent="0.3">
      <c r="A6" s="151" t="s">
        <v>239</v>
      </c>
      <c r="B6" s="152">
        <f>SUM(B4:B5)</f>
        <v>5.5</v>
      </c>
      <c r="C6" s="152">
        <f>SUM(C4:C5)</f>
        <v>1.7</v>
      </c>
      <c r="D6" s="152">
        <f>SUM(D4:D5)</f>
        <v>6.5</v>
      </c>
      <c r="E6" s="153">
        <f>SUM(B6:D6)</f>
        <v>13.7</v>
      </c>
    </row>
    <row r="8" spans="1:28" ht="2.25" customHeight="1" thickBot="1" x14ac:dyDescent="0.3"/>
    <row r="9" spans="1:28" ht="46.5" customHeight="1" x14ac:dyDescent="0.25">
      <c r="A9" s="444" t="s">
        <v>234</v>
      </c>
      <c r="B9" s="452" t="s">
        <v>167</v>
      </c>
      <c r="C9" s="453"/>
      <c r="D9" s="442" t="s">
        <v>69</v>
      </c>
    </row>
    <row r="10" spans="1:28" ht="51.75" customHeight="1" x14ac:dyDescent="0.25">
      <c r="A10" s="445"/>
      <c r="B10" s="171" t="s">
        <v>497</v>
      </c>
      <c r="C10" s="172"/>
      <c r="D10" s="443"/>
    </row>
    <row r="11" spans="1:28" ht="30.75" customHeight="1" x14ac:dyDescent="0.25">
      <c r="A11" s="87" t="s">
        <v>494</v>
      </c>
      <c r="B11" s="361">
        <v>3</v>
      </c>
      <c r="C11" s="362">
        <v>3</v>
      </c>
      <c r="D11" s="86">
        <f>SUM(B11)</f>
        <v>3</v>
      </c>
    </row>
    <row r="12" spans="1:28" ht="31.5" customHeight="1" x14ac:dyDescent="0.25">
      <c r="A12" s="87" t="s">
        <v>495</v>
      </c>
      <c r="B12" s="361">
        <v>2.2000000000000002</v>
      </c>
      <c r="C12" s="362">
        <v>1.8</v>
      </c>
      <c r="D12" s="86">
        <f>SUM(B12)</f>
        <v>2.2000000000000002</v>
      </c>
    </row>
    <row r="13" spans="1:28" ht="31.5" customHeight="1" thickBot="1" x14ac:dyDescent="0.3">
      <c r="A13" s="173" t="s">
        <v>239</v>
      </c>
      <c r="B13" s="449">
        <f>SUM(B11:B12)</f>
        <v>5.2</v>
      </c>
      <c r="C13" s="450"/>
      <c r="D13" s="153">
        <f>SUM(B13)</f>
        <v>5.2</v>
      </c>
    </row>
    <row r="15" spans="1:28" x14ac:dyDescent="0.25">
      <c r="AB15" s="16"/>
    </row>
    <row r="16" spans="1:28" x14ac:dyDescent="0.25">
      <c r="AB16" s="36"/>
    </row>
  </sheetData>
  <mergeCells count="9">
    <mergeCell ref="B12:C12"/>
    <mergeCell ref="B13:C13"/>
    <mergeCell ref="A2:A3"/>
    <mergeCell ref="B2:D2"/>
    <mergeCell ref="E2:E3"/>
    <mergeCell ref="A9:A10"/>
    <mergeCell ref="B9:C9"/>
    <mergeCell ref="D9:D10"/>
    <mergeCell ref="B11:C11"/>
  </mergeCells>
  <printOptions horizontalCentered="1"/>
  <pageMargins left="0.70866141732283472" right="0.70866141732283472" top="1.5354330708661419" bottom="0.74803149606299213" header="0.31496062992125984" footer="0.31496062992125984"/>
  <pageSetup orientation="landscape" r:id="rId1"/>
  <headerFooter>
    <oddHeader>&amp;L&amp;G&amp;C&amp;"Verdana,Negrita"SUPERFICIE COMUNAL DE CEPAJES BLANCOS Y TINTOS
DE VINIFICACION (has)
REGION DE LOS RIOS&amp;RCUADRO N° 52</oddHeader>
    <oddFooter>&amp;R&amp;F</odd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opLeftCell="A13" workbookViewId="0">
      <selection activeCell="A16" sqref="A16"/>
    </sheetView>
  </sheetViews>
  <sheetFormatPr baseColWidth="10" defaultColWidth="11.42578125" defaultRowHeight="15" x14ac:dyDescent="0.25"/>
  <cols>
    <col min="1" max="1" width="12.5703125" customWidth="1"/>
    <col min="2" max="2" width="20.42578125" customWidth="1"/>
    <col min="3" max="3" width="22" customWidth="1"/>
  </cols>
  <sheetData>
    <row r="1" spans="1:4" s="3" customFormat="1" ht="15.75" customHeight="1" thickBot="1" x14ac:dyDescent="0.25">
      <c r="A1" s="80" t="s">
        <v>498</v>
      </c>
    </row>
    <row r="2" spans="1:4" x14ac:dyDescent="0.25">
      <c r="A2" s="444" t="s">
        <v>234</v>
      </c>
      <c r="B2" s="389" t="s">
        <v>235</v>
      </c>
      <c r="C2" s="389"/>
      <c r="D2" s="442" t="s">
        <v>69</v>
      </c>
    </row>
    <row r="3" spans="1:4" ht="27.75" customHeight="1" x14ac:dyDescent="0.25">
      <c r="A3" s="445"/>
      <c r="B3" s="149" t="s">
        <v>236</v>
      </c>
      <c r="C3" s="149" t="s">
        <v>237</v>
      </c>
      <c r="D3" s="443"/>
    </row>
    <row r="4" spans="1:4" ht="27.75" customHeight="1" x14ac:dyDescent="0.25">
      <c r="A4" s="83" t="s">
        <v>499</v>
      </c>
      <c r="B4" s="174">
        <v>0.75</v>
      </c>
      <c r="C4" s="174">
        <v>0.12</v>
      </c>
      <c r="D4" s="84">
        <f t="shared" ref="D4:D12" si="0">SUM(B4:C4)</f>
        <v>0.87</v>
      </c>
    </row>
    <row r="5" spans="1:4" ht="27.75" customHeight="1" x14ac:dyDescent="0.25">
      <c r="A5" s="83" t="s">
        <v>500</v>
      </c>
      <c r="B5" s="174">
        <v>2</v>
      </c>
      <c r="C5" s="174">
        <v>1</v>
      </c>
      <c r="D5" s="84">
        <f t="shared" si="0"/>
        <v>3</v>
      </c>
    </row>
    <row r="6" spans="1:4" ht="27.75" customHeight="1" x14ac:dyDescent="0.25">
      <c r="A6" s="83" t="s">
        <v>501</v>
      </c>
      <c r="B6" s="15">
        <v>0.6</v>
      </c>
      <c r="C6" s="15">
        <v>2.11</v>
      </c>
      <c r="D6" s="84">
        <f t="shared" si="0"/>
        <v>2.71</v>
      </c>
    </row>
    <row r="7" spans="1:4" ht="27.75" customHeight="1" x14ac:dyDescent="0.25">
      <c r="A7" s="83" t="s">
        <v>502</v>
      </c>
      <c r="B7" s="15">
        <v>0.5</v>
      </c>
      <c r="C7" s="15">
        <v>0.5</v>
      </c>
      <c r="D7" s="84">
        <f t="shared" si="0"/>
        <v>1</v>
      </c>
    </row>
    <row r="8" spans="1:4" ht="27.75" customHeight="1" x14ac:dyDescent="0.25">
      <c r="A8" s="83" t="s">
        <v>503</v>
      </c>
      <c r="B8" s="15">
        <v>2.36</v>
      </c>
      <c r="C8" s="15">
        <v>0.6</v>
      </c>
      <c r="D8" s="84">
        <f t="shared" si="0"/>
        <v>2.96</v>
      </c>
    </row>
    <row r="9" spans="1:4" ht="27.75" customHeight="1" x14ac:dyDescent="0.25">
      <c r="A9" s="83" t="s">
        <v>504</v>
      </c>
      <c r="B9" s="15">
        <v>1.3</v>
      </c>
      <c r="C9" s="15">
        <v>1.2</v>
      </c>
      <c r="D9" s="84">
        <f t="shared" si="0"/>
        <v>2.5</v>
      </c>
    </row>
    <row r="10" spans="1:4" ht="27.75" customHeight="1" x14ac:dyDescent="0.25">
      <c r="A10" s="83" t="s">
        <v>505</v>
      </c>
      <c r="B10" s="15">
        <v>0.67</v>
      </c>
      <c r="C10" s="15">
        <v>0.12</v>
      </c>
      <c r="D10" s="84">
        <f t="shared" si="0"/>
        <v>0.79</v>
      </c>
    </row>
    <row r="11" spans="1:4" ht="24" customHeight="1" x14ac:dyDescent="0.25">
      <c r="A11" s="87" t="s">
        <v>506</v>
      </c>
      <c r="B11" s="15">
        <v>1.1499999999999999</v>
      </c>
      <c r="C11" s="15">
        <v>4.05</v>
      </c>
      <c r="D11" s="84">
        <f t="shared" si="0"/>
        <v>5.1999999999999993</v>
      </c>
    </row>
    <row r="12" spans="1:4" ht="37.5" customHeight="1" thickBot="1" x14ac:dyDescent="0.3">
      <c r="A12" s="151" t="s">
        <v>239</v>
      </c>
      <c r="B12" s="152">
        <f>SUM(B4:B11)</f>
        <v>9.33</v>
      </c>
      <c r="C12" s="152">
        <f>SUM(C4:C11)</f>
        <v>9.6999999999999993</v>
      </c>
      <c r="D12" s="153">
        <f t="shared" si="0"/>
        <v>19.03</v>
      </c>
    </row>
    <row r="13" spans="1:4" ht="15.75" thickBot="1" x14ac:dyDescent="0.3"/>
    <row r="14" spans="1:4" ht="24.75" customHeight="1" x14ac:dyDescent="0.25">
      <c r="A14" s="444" t="s">
        <v>234</v>
      </c>
      <c r="B14" s="446" t="s">
        <v>240</v>
      </c>
      <c r="C14" s="446"/>
      <c r="D14" s="442" t="s">
        <v>69</v>
      </c>
    </row>
    <row r="15" spans="1:4" ht="24.75" customHeight="1" x14ac:dyDescent="0.25">
      <c r="A15" s="445"/>
      <c r="B15" s="447" t="s">
        <v>241</v>
      </c>
      <c r="C15" s="447"/>
      <c r="D15" s="443"/>
    </row>
    <row r="16" spans="1:4" ht="24.75" customHeight="1" x14ac:dyDescent="0.25">
      <c r="A16" s="87" t="s">
        <v>499</v>
      </c>
      <c r="B16" s="454">
        <v>1</v>
      </c>
      <c r="C16" s="455"/>
      <c r="D16" s="88">
        <f>SUM(B16)</f>
        <v>1</v>
      </c>
    </row>
    <row r="17" spans="1:28" ht="24.75" customHeight="1" x14ac:dyDescent="0.25">
      <c r="A17" s="87" t="s">
        <v>500</v>
      </c>
      <c r="B17" s="454">
        <v>3</v>
      </c>
      <c r="C17" s="455">
        <v>3</v>
      </c>
      <c r="D17" s="88">
        <f t="shared" ref="D17:D22" si="1">SUM(B17)</f>
        <v>3</v>
      </c>
    </row>
    <row r="18" spans="1:28" ht="24.75" customHeight="1" x14ac:dyDescent="0.25">
      <c r="A18" s="87" t="s">
        <v>501</v>
      </c>
      <c r="B18" s="454">
        <v>2</v>
      </c>
      <c r="C18" s="455">
        <v>2</v>
      </c>
      <c r="D18" s="88">
        <f>SUM(B18)</f>
        <v>2</v>
      </c>
    </row>
    <row r="19" spans="1:28" ht="24.75" customHeight="1" x14ac:dyDescent="0.25">
      <c r="A19" s="87" t="s">
        <v>502</v>
      </c>
      <c r="B19" s="454">
        <v>1</v>
      </c>
      <c r="C19" s="455">
        <v>1</v>
      </c>
      <c r="D19" s="88">
        <f t="shared" si="1"/>
        <v>1</v>
      </c>
    </row>
    <row r="20" spans="1:28" ht="24.75" customHeight="1" x14ac:dyDescent="0.25">
      <c r="A20" s="87" t="s">
        <v>503</v>
      </c>
      <c r="B20" s="454">
        <v>3</v>
      </c>
      <c r="C20" s="455">
        <v>3</v>
      </c>
      <c r="D20" s="88">
        <f t="shared" si="1"/>
        <v>3</v>
      </c>
    </row>
    <row r="21" spans="1:28" ht="24.75" customHeight="1" x14ac:dyDescent="0.25">
      <c r="A21" s="87" t="s">
        <v>504</v>
      </c>
      <c r="B21" s="454">
        <v>1</v>
      </c>
      <c r="C21" s="455">
        <v>1</v>
      </c>
      <c r="D21" s="88">
        <f t="shared" si="1"/>
        <v>1</v>
      </c>
    </row>
    <row r="22" spans="1:28" ht="24.75" customHeight="1" x14ac:dyDescent="0.25">
      <c r="A22" s="87" t="s">
        <v>505</v>
      </c>
      <c r="B22" s="454">
        <v>1</v>
      </c>
      <c r="C22" s="455">
        <v>1</v>
      </c>
      <c r="D22" s="88">
        <f t="shared" si="1"/>
        <v>1</v>
      </c>
    </row>
    <row r="23" spans="1:28" ht="24" customHeight="1" x14ac:dyDescent="0.25">
      <c r="A23" s="87" t="s">
        <v>506</v>
      </c>
      <c r="B23" s="454">
        <v>3</v>
      </c>
      <c r="C23" s="455">
        <v>3</v>
      </c>
      <c r="D23" s="88">
        <f>SUM(B23)</f>
        <v>3</v>
      </c>
      <c r="AB23" s="16"/>
    </row>
    <row r="24" spans="1:28" ht="24" customHeight="1" thickBot="1" x14ac:dyDescent="0.3">
      <c r="A24" s="151" t="s">
        <v>239</v>
      </c>
      <c r="B24" s="448">
        <f>SUM(B16:B23)</f>
        <v>15</v>
      </c>
      <c r="C24" s="448"/>
      <c r="D24" s="153">
        <f>SUM(B24)</f>
        <v>15</v>
      </c>
      <c r="AB24" s="36"/>
    </row>
  </sheetData>
  <mergeCells count="16">
    <mergeCell ref="B19:C19"/>
    <mergeCell ref="B21:C21"/>
    <mergeCell ref="B23:C23"/>
    <mergeCell ref="B24:C24"/>
    <mergeCell ref="A2:A3"/>
    <mergeCell ref="B2:C2"/>
    <mergeCell ref="B18:C18"/>
    <mergeCell ref="B20:C20"/>
    <mergeCell ref="B16:C16"/>
    <mergeCell ref="B17:C17"/>
    <mergeCell ref="B22:C22"/>
    <mergeCell ref="D2:D3"/>
    <mergeCell ref="A14:A15"/>
    <mergeCell ref="B14:C14"/>
    <mergeCell ref="D14:D15"/>
    <mergeCell ref="B15:C15"/>
  </mergeCells>
  <printOptions horizontalCentered="1"/>
  <pageMargins left="0.70866141732283472" right="0.70866141732283472" top="1.9291338582677167" bottom="0.74803149606299213" header="0.31496062992125984" footer="0.31496062992125984"/>
  <pageSetup orientation="landscape" r:id="rId1"/>
  <headerFooter>
    <oddHeader>&amp;L&amp;G&amp;C&amp;"Verdana,Negrita"CATASTRO DE VIDES (has)
Y
NUMERO DE PROPIEDADES CON PLANTACION DE VIDES
DE VINIFICACION
REGIÓN DE LOS LAGOS&amp;RCUADRO N° 53</oddHeader>
    <oddFooter>&amp;R&amp;F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0"/>
  <sheetViews>
    <sheetView zoomScale="85" zoomScaleNormal="85" zoomScalePageLayoutView="70" workbookViewId="0">
      <selection sqref="A1:D19"/>
    </sheetView>
  </sheetViews>
  <sheetFormatPr baseColWidth="10" defaultColWidth="11.42578125" defaultRowHeight="15" x14ac:dyDescent="0.25"/>
  <cols>
    <col min="1" max="4" width="22.7109375" customWidth="1"/>
  </cols>
  <sheetData>
    <row r="1" spans="1:256" ht="15.75" thickBot="1" x14ac:dyDescent="0.3">
      <c r="A1" s="6" t="s">
        <v>85</v>
      </c>
      <c r="B1" s="6"/>
      <c r="C1" s="6"/>
      <c r="D1" s="13"/>
      <c r="E1" s="6"/>
      <c r="F1" s="6"/>
      <c r="G1" s="6"/>
      <c r="H1" s="13"/>
      <c r="I1" s="6"/>
      <c r="J1" s="6"/>
      <c r="K1" s="6"/>
      <c r="L1" s="13"/>
      <c r="M1" s="6"/>
      <c r="N1" s="6"/>
      <c r="O1" s="6"/>
      <c r="P1" s="13"/>
      <c r="Q1" s="6"/>
      <c r="R1" s="6"/>
      <c r="S1" s="6"/>
      <c r="T1" s="13"/>
      <c r="U1" s="6"/>
      <c r="V1" s="6"/>
      <c r="W1" s="6"/>
      <c r="X1" s="13"/>
      <c r="Y1" s="6"/>
      <c r="Z1" s="6"/>
      <c r="AA1" s="6"/>
      <c r="AB1" s="13"/>
      <c r="AC1" s="6"/>
      <c r="AD1" s="6"/>
      <c r="AE1" s="6"/>
      <c r="AF1" s="13"/>
      <c r="AG1" s="6"/>
      <c r="AH1" s="6"/>
      <c r="AI1" s="6"/>
      <c r="AJ1" s="13"/>
      <c r="AK1" s="6"/>
      <c r="AL1" s="6"/>
      <c r="AM1" s="6"/>
      <c r="AN1" s="13"/>
      <c r="AO1" s="6"/>
      <c r="AP1" s="6"/>
      <c r="AQ1" s="6"/>
      <c r="AR1" s="13"/>
      <c r="AS1" s="6"/>
      <c r="AT1" s="6"/>
      <c r="AU1" s="6"/>
      <c r="AV1" s="13"/>
      <c r="AW1" s="6"/>
      <c r="AX1" s="6"/>
      <c r="AY1" s="6"/>
      <c r="AZ1" s="13"/>
      <c r="BA1" s="6"/>
      <c r="BB1" s="6"/>
      <c r="BC1" s="6"/>
      <c r="BD1" s="13"/>
      <c r="BE1" s="6"/>
      <c r="BF1" s="6"/>
      <c r="BG1" s="6"/>
      <c r="BH1" s="13"/>
      <c r="BI1" s="6"/>
      <c r="BJ1" s="6"/>
      <c r="BK1" s="6"/>
      <c r="BL1" s="13"/>
      <c r="BM1" s="6"/>
      <c r="BN1" s="6"/>
      <c r="BO1" s="6"/>
      <c r="BP1" s="13"/>
      <c r="BQ1" s="6"/>
      <c r="BR1" s="6"/>
      <c r="BS1" s="6"/>
      <c r="BT1" s="13"/>
      <c r="BU1" s="6"/>
      <c r="BV1" s="6"/>
      <c r="BW1" s="6"/>
      <c r="BX1" s="13"/>
      <c r="BY1" s="6"/>
      <c r="BZ1" s="6"/>
      <c r="CA1" s="6"/>
      <c r="CB1" s="13"/>
      <c r="CC1" s="6"/>
      <c r="CD1" s="6"/>
      <c r="CE1" s="6"/>
      <c r="CF1" s="13"/>
      <c r="CG1" s="6"/>
      <c r="CH1" s="6"/>
      <c r="CI1" s="6"/>
      <c r="CJ1" s="13"/>
      <c r="CK1" s="6"/>
      <c r="CL1" s="6"/>
      <c r="CM1" s="6"/>
      <c r="CN1" s="13"/>
      <c r="CO1" s="6"/>
      <c r="CP1" s="6"/>
      <c r="CQ1" s="6"/>
      <c r="CR1" s="13"/>
      <c r="CS1" s="6"/>
      <c r="CT1" s="6"/>
      <c r="CU1" s="6"/>
      <c r="CV1" s="13"/>
      <c r="CW1" s="6"/>
      <c r="CX1" s="6"/>
      <c r="CY1" s="6"/>
      <c r="CZ1" s="13"/>
      <c r="DA1" s="6"/>
      <c r="DB1" s="6"/>
      <c r="DC1" s="6"/>
      <c r="DD1" s="13"/>
      <c r="DE1" s="6"/>
      <c r="DF1" s="6"/>
      <c r="DG1" s="6"/>
      <c r="DH1" s="13"/>
      <c r="DI1" s="6"/>
      <c r="DJ1" s="6"/>
      <c r="DK1" s="6"/>
      <c r="DL1" s="13"/>
      <c r="DM1" s="6"/>
      <c r="DN1" s="6"/>
      <c r="DO1" s="6"/>
      <c r="DP1" s="13"/>
      <c r="DQ1" s="6"/>
      <c r="DR1" s="6"/>
      <c r="DS1" s="6"/>
      <c r="DT1" s="13"/>
      <c r="DU1" s="6"/>
      <c r="DV1" s="6"/>
      <c r="DW1" s="6"/>
      <c r="DX1" s="13"/>
      <c r="DY1" s="6"/>
      <c r="DZ1" s="6"/>
      <c r="EA1" s="6"/>
      <c r="EB1" s="13"/>
      <c r="EC1" s="6"/>
      <c r="ED1" s="6"/>
      <c r="EE1" s="6"/>
      <c r="EF1" s="13"/>
      <c r="EG1" s="6"/>
      <c r="EH1" s="6"/>
      <c r="EI1" s="6"/>
      <c r="EJ1" s="13"/>
      <c r="EK1" s="6"/>
      <c r="EL1" s="6"/>
      <c r="EM1" s="6"/>
      <c r="EN1" s="13"/>
      <c r="EO1" s="6"/>
      <c r="EP1" s="6"/>
      <c r="EQ1" s="6"/>
      <c r="ER1" s="13"/>
      <c r="ES1" s="6"/>
      <c r="ET1" s="6"/>
      <c r="EU1" s="6"/>
      <c r="EV1" s="13"/>
      <c r="EW1" s="6"/>
      <c r="EX1" s="6"/>
      <c r="EY1" s="6"/>
      <c r="EZ1" s="13"/>
      <c r="FA1" s="6"/>
      <c r="FB1" s="6"/>
      <c r="FC1" s="6"/>
      <c r="FD1" s="13"/>
      <c r="FE1" s="6"/>
      <c r="FF1" s="6"/>
      <c r="FG1" s="6"/>
      <c r="FH1" s="13"/>
      <c r="FI1" s="6"/>
      <c r="FJ1" s="6"/>
      <c r="FK1" s="6"/>
      <c r="FL1" s="13"/>
      <c r="FM1" s="6"/>
      <c r="FN1" s="6"/>
      <c r="FO1" s="6"/>
      <c r="FP1" s="13"/>
      <c r="FQ1" s="6"/>
      <c r="FR1" s="6"/>
      <c r="FS1" s="6"/>
      <c r="FT1" s="13"/>
      <c r="FU1" s="6"/>
      <c r="FV1" s="6"/>
      <c r="FW1" s="6"/>
      <c r="FX1" s="13"/>
      <c r="FY1" s="6"/>
      <c r="FZ1" s="6"/>
      <c r="GA1" s="6"/>
      <c r="GB1" s="13"/>
      <c r="GC1" s="6"/>
      <c r="GD1" s="6"/>
      <c r="GE1" s="6"/>
      <c r="GF1" s="13"/>
      <c r="GG1" s="6"/>
      <c r="GH1" s="6"/>
      <c r="GI1" s="6"/>
      <c r="GJ1" s="13"/>
      <c r="GK1" s="6"/>
      <c r="GL1" s="6"/>
      <c r="GM1" s="6"/>
      <c r="GN1" s="13"/>
      <c r="GO1" s="6"/>
      <c r="GP1" s="6"/>
      <c r="GQ1" s="6"/>
      <c r="GR1" s="13"/>
      <c r="GS1" s="6"/>
      <c r="GT1" s="6"/>
      <c r="GU1" s="6"/>
      <c r="GV1" s="13"/>
      <c r="GW1" s="6"/>
      <c r="GX1" s="6"/>
      <c r="GY1" s="6"/>
      <c r="GZ1" s="13"/>
      <c r="HA1" s="6"/>
      <c r="HB1" s="6"/>
      <c r="HC1" s="6"/>
      <c r="HD1" s="13"/>
      <c r="HE1" s="6"/>
      <c r="HF1" s="6"/>
      <c r="HG1" s="6"/>
      <c r="HH1" s="13"/>
      <c r="HI1" s="6"/>
      <c r="HJ1" s="6"/>
      <c r="HK1" s="6"/>
      <c r="HL1" s="13"/>
      <c r="HM1" s="6"/>
      <c r="HN1" s="6"/>
      <c r="HO1" s="6"/>
      <c r="HP1" s="13"/>
      <c r="HQ1" s="6"/>
      <c r="HR1" s="6"/>
      <c r="HS1" s="6"/>
      <c r="HT1" s="13"/>
      <c r="HU1" s="6"/>
      <c r="HV1" s="6"/>
      <c r="HW1" s="6"/>
      <c r="HX1" s="13"/>
      <c r="HY1" s="6"/>
      <c r="HZ1" s="6"/>
      <c r="IA1" s="6"/>
      <c r="IB1" s="13"/>
      <c r="IC1" s="6"/>
      <c r="ID1" s="6"/>
      <c r="IE1" s="6"/>
      <c r="IF1" s="13"/>
      <c r="IG1" s="6"/>
      <c r="IH1" s="6"/>
      <c r="II1" s="6"/>
      <c r="IJ1" s="13"/>
      <c r="IK1" s="6"/>
      <c r="IL1" s="6"/>
      <c r="IM1" s="6"/>
      <c r="IN1" s="13"/>
      <c r="IO1" s="6"/>
      <c r="IP1" s="6"/>
      <c r="IQ1" s="6"/>
      <c r="IR1" s="13"/>
      <c r="IS1" s="6"/>
      <c r="IT1" s="6"/>
      <c r="IU1" s="6"/>
      <c r="IV1" s="13"/>
    </row>
    <row r="2" spans="1:256" ht="24.75" customHeight="1" x14ac:dyDescent="0.25">
      <c r="A2" s="323" t="s">
        <v>86</v>
      </c>
      <c r="B2" s="325" t="s">
        <v>87</v>
      </c>
      <c r="C2" s="326"/>
      <c r="D2" s="327" t="s">
        <v>88</v>
      </c>
    </row>
    <row r="3" spans="1:256" ht="12.75" customHeight="1" x14ac:dyDescent="0.25">
      <c r="A3" s="324"/>
      <c r="B3" s="199" t="s">
        <v>89</v>
      </c>
      <c r="C3" s="199" t="s">
        <v>90</v>
      </c>
      <c r="D3" s="328"/>
    </row>
    <row r="4" spans="1:256" ht="23.25" customHeight="1" x14ac:dyDescent="0.25">
      <c r="A4" s="200" t="s">
        <v>70</v>
      </c>
      <c r="B4" s="201"/>
      <c r="C4" s="201">
        <v>15</v>
      </c>
      <c r="D4" s="202">
        <f>SUM(B4:C4)</f>
        <v>15</v>
      </c>
      <c r="E4" s="203"/>
    </row>
    <row r="5" spans="1:256" ht="23.25" customHeight="1" x14ac:dyDescent="0.25">
      <c r="A5" s="200" t="s">
        <v>71</v>
      </c>
      <c r="B5" s="201">
        <v>1.9</v>
      </c>
      <c r="C5" s="201">
        <v>2.0499999999999998</v>
      </c>
      <c r="D5" s="202">
        <f>SUM(B5:C5)</f>
        <v>3.9499999999999997</v>
      </c>
      <c r="E5" s="203"/>
    </row>
    <row r="6" spans="1:256" ht="23.25" customHeight="1" x14ac:dyDescent="0.25">
      <c r="A6" s="200" t="s">
        <v>72</v>
      </c>
      <c r="B6" s="204">
        <v>1.06</v>
      </c>
      <c r="C6" s="204">
        <v>3.91</v>
      </c>
      <c r="D6" s="205">
        <f>SUM(B6:C6)</f>
        <v>4.9700000000000006</v>
      </c>
      <c r="E6" s="203"/>
    </row>
    <row r="7" spans="1:256" ht="23.25" customHeight="1" x14ac:dyDescent="0.25">
      <c r="A7" s="200" t="s">
        <v>91</v>
      </c>
      <c r="B7" s="206">
        <v>23.84</v>
      </c>
      <c r="C7" s="206">
        <v>31.469999999999992</v>
      </c>
      <c r="D7" s="207">
        <f t="shared" ref="D7:D18" si="0">SUM(B7:C7)</f>
        <v>55.309999999999988</v>
      </c>
      <c r="E7" s="203"/>
    </row>
    <row r="8" spans="1:256" ht="23.25" customHeight="1" x14ac:dyDescent="0.25">
      <c r="A8" s="7" t="s">
        <v>92</v>
      </c>
      <c r="B8" s="206">
        <v>1863.7899999999997</v>
      </c>
      <c r="C8" s="206">
        <v>1251.04</v>
      </c>
      <c r="D8" s="207">
        <f t="shared" si="0"/>
        <v>3114.83</v>
      </c>
      <c r="E8" s="203"/>
    </row>
    <row r="9" spans="1:256" ht="23.25" customHeight="1" x14ac:dyDescent="0.25">
      <c r="A9" s="7" t="s">
        <v>93</v>
      </c>
      <c r="B9" s="206">
        <v>5579.5800000000027</v>
      </c>
      <c r="C9" s="206">
        <v>3078.179999999998</v>
      </c>
      <c r="D9" s="207">
        <f t="shared" si="0"/>
        <v>8657.76</v>
      </c>
      <c r="E9" s="203"/>
    </row>
    <row r="10" spans="1:256" ht="23.25" customHeight="1" x14ac:dyDescent="0.25">
      <c r="A10" s="7" t="s">
        <v>94</v>
      </c>
      <c r="B10" s="206">
        <v>5818.8500000000049</v>
      </c>
      <c r="C10" s="206">
        <v>35720.510000000024</v>
      </c>
      <c r="D10" s="207">
        <f>SUM(B10:C10)</f>
        <v>41539.36000000003</v>
      </c>
      <c r="E10" s="203"/>
    </row>
    <row r="11" spans="1:256" ht="23.25" customHeight="1" x14ac:dyDescent="0.25">
      <c r="A11" s="7" t="s">
        <v>77</v>
      </c>
      <c r="B11" s="206">
        <v>13746.330000000009</v>
      </c>
      <c r="C11" s="206">
        <v>39076.229999999807</v>
      </c>
      <c r="D11" s="207">
        <f>SUM(B11:C11)</f>
        <v>52822.559999999816</v>
      </c>
      <c r="E11" s="203"/>
    </row>
    <row r="12" spans="1:256" ht="23.25" customHeight="1" x14ac:dyDescent="0.25">
      <c r="A12" s="7" t="s">
        <v>78</v>
      </c>
      <c r="B12" s="206">
        <v>4282.7799999999861</v>
      </c>
      <c r="C12" s="206">
        <v>6086.9000000000196</v>
      </c>
      <c r="D12" s="207">
        <f t="shared" si="0"/>
        <v>10369.680000000006</v>
      </c>
      <c r="E12" s="203"/>
    </row>
    <row r="13" spans="1:256" ht="23.25" customHeight="1" x14ac:dyDescent="0.25">
      <c r="A13" s="7" t="s">
        <v>79</v>
      </c>
      <c r="B13" s="206">
        <v>1366.04</v>
      </c>
      <c r="C13" s="206">
        <v>1430.2199999999989</v>
      </c>
      <c r="D13" s="207">
        <f t="shared" si="0"/>
        <v>2796.2599999999989</v>
      </c>
      <c r="E13" s="203"/>
    </row>
    <row r="14" spans="1:256" ht="23.25" customHeight="1" x14ac:dyDescent="0.25">
      <c r="A14" s="7" t="s">
        <v>95</v>
      </c>
      <c r="B14" s="206">
        <v>45.039999999999985</v>
      </c>
      <c r="C14" s="206">
        <v>62.209999999999994</v>
      </c>
      <c r="D14" s="207">
        <f t="shared" si="0"/>
        <v>107.24999999999997</v>
      </c>
      <c r="E14" s="203"/>
    </row>
    <row r="15" spans="1:256" ht="23.25" customHeight="1" x14ac:dyDescent="0.25">
      <c r="A15" s="7" t="s">
        <v>81</v>
      </c>
      <c r="B15" s="206">
        <v>13.7</v>
      </c>
      <c r="C15" s="206">
        <v>5.2</v>
      </c>
      <c r="D15" s="207">
        <f t="shared" si="0"/>
        <v>18.899999999999999</v>
      </c>
      <c r="E15" s="203"/>
    </row>
    <row r="16" spans="1:256" ht="23.25" customHeight="1" x14ac:dyDescent="0.25">
      <c r="A16" s="7" t="s">
        <v>82</v>
      </c>
      <c r="B16" s="206">
        <v>9.33</v>
      </c>
      <c r="C16" s="206">
        <v>9.6999999999999993</v>
      </c>
      <c r="D16" s="207">
        <f t="shared" si="0"/>
        <v>19.03</v>
      </c>
      <c r="E16" s="203"/>
    </row>
    <row r="17" spans="1:9" ht="23.25" customHeight="1" x14ac:dyDescent="0.25">
      <c r="A17" s="7" t="s">
        <v>83</v>
      </c>
      <c r="B17" s="206">
        <v>1.29</v>
      </c>
      <c r="C17" s="206">
        <v>0.65</v>
      </c>
      <c r="D17" s="207">
        <f t="shared" si="0"/>
        <v>1.94</v>
      </c>
      <c r="E17" s="203"/>
    </row>
    <row r="18" spans="1:9" ht="23.25" customHeight="1" x14ac:dyDescent="0.25">
      <c r="A18" s="7" t="s">
        <v>96</v>
      </c>
      <c r="B18" s="206">
        <v>1300.1399999999999</v>
      </c>
      <c r="C18" s="206">
        <v>9259.23</v>
      </c>
      <c r="D18" s="207">
        <f t="shared" si="0"/>
        <v>10559.369999999999</v>
      </c>
      <c r="E18" s="203"/>
    </row>
    <row r="19" spans="1:9" ht="23.25" customHeight="1" thickBot="1" x14ac:dyDescent="0.3">
      <c r="A19" s="116" t="s">
        <v>97</v>
      </c>
      <c r="B19" s="208">
        <f>SUM(B4:B18)</f>
        <v>34053.670000000013</v>
      </c>
      <c r="C19" s="208">
        <f>SUM(C4:C18)</f>
        <v>96032.49999999984</v>
      </c>
      <c r="D19" s="209">
        <f>SUM(D4:D18)</f>
        <v>130086.16999999984</v>
      </c>
    </row>
    <row r="20" spans="1:9" x14ac:dyDescent="0.25">
      <c r="H20" s="198"/>
      <c r="I20" s="198"/>
    </row>
  </sheetData>
  <mergeCells count="3">
    <mergeCell ref="A2:A3"/>
    <mergeCell ref="B2:C2"/>
    <mergeCell ref="D2:D3"/>
  </mergeCells>
  <printOptions horizontalCentered="1" gridLines="1"/>
  <pageMargins left="0.31496062992125984" right="0.51181102362204722" top="1.3385826771653544" bottom="0.35433070866141736" header="0.70866141732283472" footer="0.31496062992125984"/>
  <pageSetup orientation="landscape" r:id="rId1"/>
  <headerFooter>
    <oddHeader>&amp;L            &amp;G&amp;C&amp;"Verdana,Negrita"&amp;12CATASTRO NACIONAL DE VIDES DE VINIFICACION
POR CEPAJES BLANCOS Y TINTOS  (ha)&amp;R&amp;"Verdana,Normal"CUADRO N° 3</oddHeader>
    <oddFooter>&amp;R&amp;F</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opLeftCell="A13" workbookViewId="0">
      <selection activeCell="N8" sqref="N8"/>
    </sheetView>
  </sheetViews>
  <sheetFormatPr baseColWidth="10" defaultColWidth="11.42578125" defaultRowHeight="15" x14ac:dyDescent="0.25"/>
  <cols>
    <col min="1" max="2" width="12.5703125" customWidth="1"/>
    <col min="3" max="3" width="13.7109375" customWidth="1"/>
    <col min="4" max="4" width="12.85546875" customWidth="1"/>
    <col min="5" max="5" width="8.28515625" customWidth="1"/>
    <col min="6" max="7" width="11.85546875" customWidth="1"/>
    <col min="8" max="10" width="9.28515625" customWidth="1"/>
    <col min="11" max="11" width="9.85546875" customWidth="1"/>
  </cols>
  <sheetData>
    <row r="1" spans="1:12" s="3" customFormat="1" ht="15.75" customHeight="1" thickBot="1" x14ac:dyDescent="0.25">
      <c r="A1" s="80" t="s">
        <v>507</v>
      </c>
      <c r="B1" s="80"/>
    </row>
    <row r="2" spans="1:12" ht="24.75" customHeight="1" x14ac:dyDescent="0.25">
      <c r="A2" s="444" t="s">
        <v>234</v>
      </c>
      <c r="B2" s="177"/>
      <c r="C2" s="446" t="s">
        <v>451</v>
      </c>
      <c r="D2" s="446"/>
      <c r="E2" s="446"/>
      <c r="F2" s="446"/>
      <c r="G2" s="446"/>
      <c r="H2" s="446"/>
      <c r="I2" s="446"/>
      <c r="J2" s="446"/>
      <c r="K2" s="446"/>
      <c r="L2" s="442" t="s">
        <v>69</v>
      </c>
    </row>
    <row r="3" spans="1:12" ht="80.25" customHeight="1" x14ac:dyDescent="0.25">
      <c r="A3" s="445"/>
      <c r="B3" s="175" t="s">
        <v>117</v>
      </c>
      <c r="C3" s="175" t="s">
        <v>120</v>
      </c>
      <c r="D3" s="170" t="s">
        <v>128</v>
      </c>
      <c r="E3" s="175" t="s">
        <v>134</v>
      </c>
      <c r="F3" s="175" t="s">
        <v>306</v>
      </c>
      <c r="G3" s="175" t="s">
        <v>147</v>
      </c>
      <c r="H3" s="175" t="s">
        <v>508</v>
      </c>
      <c r="I3" s="175" t="s">
        <v>278</v>
      </c>
      <c r="J3" s="175" t="s">
        <v>340</v>
      </c>
      <c r="K3" s="175" t="s">
        <v>160</v>
      </c>
      <c r="L3" s="443"/>
    </row>
    <row r="4" spans="1:12" x14ac:dyDescent="0.25">
      <c r="A4" s="25" t="s">
        <v>499</v>
      </c>
      <c r="B4" s="15"/>
      <c r="C4" s="15">
        <v>0.09</v>
      </c>
      <c r="D4" s="15">
        <v>0.23</v>
      </c>
      <c r="E4" s="15"/>
      <c r="F4" s="15"/>
      <c r="G4" s="15">
        <v>0.39</v>
      </c>
      <c r="H4" s="15"/>
      <c r="I4" s="15">
        <v>0.04</v>
      </c>
      <c r="J4" s="15"/>
      <c r="K4" s="15"/>
      <c r="L4" s="20">
        <f>SUM(B4:K4)</f>
        <v>0.75</v>
      </c>
    </row>
    <row r="5" spans="1:12" x14ac:dyDescent="0.25">
      <c r="A5" s="25" t="s">
        <v>500</v>
      </c>
      <c r="B5" s="15"/>
      <c r="C5" s="15">
        <v>1</v>
      </c>
      <c r="D5" s="15"/>
      <c r="E5" s="15"/>
      <c r="F5" s="15"/>
      <c r="G5" s="15"/>
      <c r="H5" s="15"/>
      <c r="I5" s="15">
        <v>1</v>
      </c>
      <c r="J5" s="15"/>
      <c r="K5" s="15"/>
      <c r="L5" s="20">
        <f t="shared" ref="L5:L11" si="0">SUM(B5:K5)</f>
        <v>2</v>
      </c>
    </row>
    <row r="6" spans="1:12" x14ac:dyDescent="0.25">
      <c r="A6" s="25" t="s">
        <v>501</v>
      </c>
      <c r="B6" s="15"/>
      <c r="C6" s="15"/>
      <c r="D6" s="15"/>
      <c r="E6" s="15">
        <v>0.3</v>
      </c>
      <c r="F6" s="15"/>
      <c r="G6" s="15"/>
      <c r="H6" s="15">
        <v>0.3</v>
      </c>
      <c r="I6" s="15"/>
      <c r="J6" s="15"/>
      <c r="K6" s="15"/>
      <c r="L6" s="20">
        <f t="shared" si="0"/>
        <v>0.6</v>
      </c>
    </row>
    <row r="7" spans="1:12" ht="22.5" customHeight="1" x14ac:dyDescent="0.25">
      <c r="A7" s="25" t="s">
        <v>502</v>
      </c>
      <c r="B7" s="15"/>
      <c r="C7" s="15"/>
      <c r="D7" s="15">
        <v>0.5</v>
      </c>
      <c r="E7" s="15"/>
      <c r="F7" s="15"/>
      <c r="G7" s="15"/>
      <c r="H7" s="15"/>
      <c r="I7" s="15"/>
      <c r="J7" s="15"/>
      <c r="K7" s="15"/>
      <c r="L7" s="20">
        <f t="shared" si="0"/>
        <v>0.5</v>
      </c>
    </row>
    <row r="8" spans="1:12" ht="22.5" customHeight="1" x14ac:dyDescent="0.25">
      <c r="A8" s="25" t="s">
        <v>503</v>
      </c>
      <c r="B8" s="15"/>
      <c r="C8" s="15">
        <v>1.42</v>
      </c>
      <c r="D8" s="15">
        <v>0.13</v>
      </c>
      <c r="E8" s="15"/>
      <c r="F8" s="15">
        <v>0.13</v>
      </c>
      <c r="G8" s="15"/>
      <c r="H8" s="15"/>
      <c r="I8" s="15">
        <v>0.21</v>
      </c>
      <c r="J8" s="15">
        <v>0.32</v>
      </c>
      <c r="K8" s="15">
        <v>0.15</v>
      </c>
      <c r="L8" s="20">
        <f t="shared" si="0"/>
        <v>2.3599999999999994</v>
      </c>
    </row>
    <row r="9" spans="1:12" ht="22.5" customHeight="1" x14ac:dyDescent="0.25">
      <c r="A9" s="25" t="s">
        <v>504</v>
      </c>
      <c r="B9" s="15"/>
      <c r="C9" s="15">
        <v>1.1000000000000001</v>
      </c>
      <c r="D9" s="15">
        <v>0.1</v>
      </c>
      <c r="E9" s="15"/>
      <c r="F9" s="15"/>
      <c r="G9" s="15"/>
      <c r="H9" s="15"/>
      <c r="I9" s="15">
        <v>0.1</v>
      </c>
      <c r="J9" s="15"/>
      <c r="K9" s="15"/>
      <c r="L9" s="20">
        <f t="shared" si="0"/>
        <v>1.3000000000000003</v>
      </c>
    </row>
    <row r="10" spans="1:12" ht="22.5" customHeight="1" x14ac:dyDescent="0.25">
      <c r="A10" s="25" t="s">
        <v>505</v>
      </c>
      <c r="B10" s="15">
        <v>0.12</v>
      </c>
      <c r="C10" s="15">
        <v>0.13</v>
      </c>
      <c r="D10" s="15">
        <v>0.1</v>
      </c>
      <c r="E10" s="15"/>
      <c r="F10" s="15">
        <v>0.1</v>
      </c>
      <c r="G10" s="15">
        <v>0.1</v>
      </c>
      <c r="H10" s="15"/>
      <c r="I10" s="15">
        <v>0.12</v>
      </c>
      <c r="J10" s="15"/>
      <c r="K10" s="15"/>
      <c r="L10" s="20">
        <f t="shared" si="0"/>
        <v>0.66999999999999993</v>
      </c>
    </row>
    <row r="11" spans="1:12" ht="22.5" customHeight="1" x14ac:dyDescent="0.25">
      <c r="A11" s="25" t="s">
        <v>506</v>
      </c>
      <c r="B11" s="15"/>
      <c r="C11" s="15">
        <v>0.8</v>
      </c>
      <c r="D11" s="15"/>
      <c r="E11" s="15"/>
      <c r="F11" s="15">
        <v>0.03</v>
      </c>
      <c r="G11" s="15"/>
      <c r="H11" s="15"/>
      <c r="I11" s="15">
        <v>0.19</v>
      </c>
      <c r="J11" s="15">
        <v>0.1</v>
      </c>
      <c r="K11" s="15">
        <v>0.03</v>
      </c>
      <c r="L11" s="20">
        <f t="shared" si="0"/>
        <v>1.1500000000000001</v>
      </c>
    </row>
    <row r="12" spans="1:12" ht="25.5" customHeight="1" thickBot="1" x14ac:dyDescent="0.3">
      <c r="A12" s="151" t="s">
        <v>239</v>
      </c>
      <c r="B12" s="152">
        <f>SUM(B4:B11)</f>
        <v>0.12</v>
      </c>
      <c r="C12" s="152">
        <f t="shared" ref="C12:K12" si="1">SUM(C4:C11)</f>
        <v>4.54</v>
      </c>
      <c r="D12" s="152">
        <f t="shared" si="1"/>
        <v>1.06</v>
      </c>
      <c r="E12" s="152">
        <f t="shared" si="1"/>
        <v>0.3</v>
      </c>
      <c r="F12" s="152">
        <f t="shared" si="1"/>
        <v>0.26</v>
      </c>
      <c r="G12" s="152">
        <f t="shared" si="1"/>
        <v>0.49</v>
      </c>
      <c r="H12" s="152">
        <f t="shared" si="1"/>
        <v>0.3</v>
      </c>
      <c r="I12" s="152">
        <f t="shared" si="1"/>
        <v>1.6600000000000001</v>
      </c>
      <c r="J12" s="152">
        <f t="shared" si="1"/>
        <v>0.42000000000000004</v>
      </c>
      <c r="K12" s="152">
        <f t="shared" si="1"/>
        <v>0.18</v>
      </c>
      <c r="L12" s="153">
        <f>SUM(B12:K12)</f>
        <v>9.33</v>
      </c>
    </row>
    <row r="13" spans="1:12" ht="24" customHeight="1" thickBot="1" x14ac:dyDescent="0.3"/>
    <row r="14" spans="1:12" x14ac:dyDescent="0.25">
      <c r="A14" s="444" t="s">
        <v>234</v>
      </c>
      <c r="B14" s="458" t="s">
        <v>492</v>
      </c>
      <c r="C14" s="459"/>
      <c r="D14" s="459"/>
      <c r="E14" s="459"/>
      <c r="F14" s="459"/>
      <c r="G14" s="459"/>
      <c r="H14" s="460"/>
      <c r="I14" s="456" t="s">
        <v>69</v>
      </c>
      <c r="J14" s="166"/>
    </row>
    <row r="15" spans="1:12" ht="126" x14ac:dyDescent="0.25">
      <c r="A15" s="445"/>
      <c r="B15" s="175" t="s">
        <v>509</v>
      </c>
      <c r="C15" s="175" t="s">
        <v>176</v>
      </c>
      <c r="D15" s="175" t="s">
        <v>308</v>
      </c>
      <c r="E15" s="175" t="s">
        <v>197</v>
      </c>
      <c r="F15" s="175" t="s">
        <v>454</v>
      </c>
      <c r="G15" s="175" t="s">
        <v>206</v>
      </c>
      <c r="H15" s="175" t="s">
        <v>284</v>
      </c>
      <c r="I15" s="457"/>
      <c r="J15" s="167"/>
      <c r="K15" s="166"/>
    </row>
    <row r="16" spans="1:12" ht="62.25" customHeight="1" x14ac:dyDescent="0.25">
      <c r="A16" s="87" t="s">
        <v>499</v>
      </c>
      <c r="B16" s="155">
        <v>0.02</v>
      </c>
      <c r="C16" s="155"/>
      <c r="D16" s="155">
        <v>0.02</v>
      </c>
      <c r="E16" s="15"/>
      <c r="F16" s="15"/>
      <c r="G16" s="15"/>
      <c r="H16" s="15">
        <v>0.08</v>
      </c>
      <c r="I16" s="84">
        <f>SUM(B16:H16)</f>
        <v>0.12</v>
      </c>
      <c r="J16" s="168"/>
      <c r="K16" s="167"/>
    </row>
    <row r="17" spans="1:30" ht="29.25" customHeight="1" x14ac:dyDescent="0.25">
      <c r="A17" s="87" t="s">
        <v>500</v>
      </c>
      <c r="B17" s="155"/>
      <c r="C17" s="155"/>
      <c r="D17" s="155"/>
      <c r="E17" s="15"/>
      <c r="F17" s="15"/>
      <c r="G17" s="15">
        <v>1</v>
      </c>
      <c r="H17" s="15"/>
      <c r="I17" s="84">
        <f t="shared" ref="I17:I23" si="2">SUM(B17:H17)</f>
        <v>1</v>
      </c>
      <c r="J17" s="168"/>
      <c r="K17" s="168"/>
    </row>
    <row r="18" spans="1:30" ht="29.25" customHeight="1" x14ac:dyDescent="0.25">
      <c r="A18" s="87" t="s">
        <v>501</v>
      </c>
      <c r="B18" s="155"/>
      <c r="C18" s="155"/>
      <c r="D18" s="155"/>
      <c r="E18" s="15"/>
      <c r="F18" s="15"/>
      <c r="G18" s="15">
        <v>2</v>
      </c>
      <c r="H18" s="15">
        <v>0.11</v>
      </c>
      <c r="I18" s="84">
        <f t="shared" si="2"/>
        <v>2.11</v>
      </c>
      <c r="J18" s="168"/>
      <c r="K18" s="168"/>
    </row>
    <row r="19" spans="1:30" ht="30" customHeight="1" x14ac:dyDescent="0.25">
      <c r="A19" s="87" t="s">
        <v>502</v>
      </c>
      <c r="B19" s="155"/>
      <c r="C19" s="155"/>
      <c r="D19" s="155"/>
      <c r="E19" s="15"/>
      <c r="F19" s="15"/>
      <c r="G19" s="15">
        <v>0.5</v>
      </c>
      <c r="H19" s="15"/>
      <c r="I19" s="84">
        <f t="shared" si="2"/>
        <v>0.5</v>
      </c>
      <c r="J19" s="168"/>
      <c r="K19" s="168"/>
    </row>
    <row r="20" spans="1:30" ht="30" customHeight="1" x14ac:dyDescent="0.25">
      <c r="A20" s="87" t="s">
        <v>503</v>
      </c>
      <c r="B20" s="155"/>
      <c r="C20" s="155"/>
      <c r="D20" s="155"/>
      <c r="E20" s="15"/>
      <c r="F20" s="15"/>
      <c r="G20" s="15">
        <v>0.6</v>
      </c>
      <c r="H20" s="15"/>
      <c r="I20" s="84">
        <f t="shared" si="2"/>
        <v>0.6</v>
      </c>
      <c r="J20" s="168"/>
      <c r="K20" s="168"/>
    </row>
    <row r="21" spans="1:30" ht="30" customHeight="1" x14ac:dyDescent="0.25">
      <c r="A21" s="87" t="s">
        <v>504</v>
      </c>
      <c r="B21" s="155"/>
      <c r="C21" s="155">
        <v>0.1</v>
      </c>
      <c r="D21" s="155"/>
      <c r="E21" s="15">
        <v>0.1</v>
      </c>
      <c r="F21" s="15"/>
      <c r="G21" s="15">
        <v>1</v>
      </c>
      <c r="H21" s="15"/>
      <c r="I21" s="84">
        <f t="shared" si="2"/>
        <v>1.2</v>
      </c>
      <c r="J21" s="168"/>
      <c r="K21" s="168"/>
    </row>
    <row r="22" spans="1:30" ht="30" customHeight="1" x14ac:dyDescent="0.25">
      <c r="A22" s="87" t="s">
        <v>505</v>
      </c>
      <c r="B22" s="155"/>
      <c r="C22" s="155"/>
      <c r="D22" s="155"/>
      <c r="E22" s="15"/>
      <c r="F22" s="15"/>
      <c r="G22" s="15">
        <v>0.12</v>
      </c>
      <c r="H22" s="15"/>
      <c r="I22" s="84">
        <f t="shared" si="2"/>
        <v>0.12</v>
      </c>
      <c r="J22" s="168"/>
      <c r="K22" s="168"/>
    </row>
    <row r="23" spans="1:30" ht="30" customHeight="1" x14ac:dyDescent="0.25">
      <c r="A23" s="87" t="s">
        <v>506</v>
      </c>
      <c r="B23" s="155"/>
      <c r="C23" s="155"/>
      <c r="D23" s="155"/>
      <c r="E23" s="15"/>
      <c r="F23" s="15">
        <v>0.3</v>
      </c>
      <c r="G23" s="15">
        <v>3.75</v>
      </c>
      <c r="H23" s="15"/>
      <c r="I23" s="84">
        <f t="shared" si="2"/>
        <v>4.05</v>
      </c>
      <c r="J23" s="168"/>
      <c r="K23" s="168"/>
    </row>
    <row r="24" spans="1:30" ht="15.75" thickBot="1" x14ac:dyDescent="0.3">
      <c r="A24" s="173" t="s">
        <v>239</v>
      </c>
      <c r="B24" s="176">
        <f t="shared" ref="B24:H24" si="3">SUM(B16:B23)</f>
        <v>0.02</v>
      </c>
      <c r="C24" s="176">
        <f t="shared" si="3"/>
        <v>0.1</v>
      </c>
      <c r="D24" s="176">
        <f t="shared" si="3"/>
        <v>0.02</v>
      </c>
      <c r="E24" s="176">
        <f t="shared" si="3"/>
        <v>0.1</v>
      </c>
      <c r="F24" s="176">
        <f t="shared" si="3"/>
        <v>0.3</v>
      </c>
      <c r="G24" s="176">
        <f t="shared" si="3"/>
        <v>8.9699999999999989</v>
      </c>
      <c r="H24" s="176">
        <f t="shared" si="3"/>
        <v>0.19</v>
      </c>
      <c r="I24" s="153">
        <f>SUM(B24:H24)</f>
        <v>9.6999999999999975</v>
      </c>
      <c r="J24" s="169"/>
      <c r="K24" s="168"/>
    </row>
    <row r="25" spans="1:30" ht="25.5" customHeight="1" x14ac:dyDescent="0.25">
      <c r="M25" s="169"/>
    </row>
    <row r="26" spans="1:30" x14ac:dyDescent="0.25">
      <c r="AD26" s="16"/>
    </row>
    <row r="27" spans="1:30" x14ac:dyDescent="0.25">
      <c r="AD27" s="36"/>
    </row>
  </sheetData>
  <mergeCells count="6">
    <mergeCell ref="A2:A3"/>
    <mergeCell ref="C2:K2"/>
    <mergeCell ref="L2:L3"/>
    <mergeCell ref="A14:A15"/>
    <mergeCell ref="I14:I15"/>
    <mergeCell ref="B14:H14"/>
  </mergeCells>
  <printOptions horizontalCentered="1"/>
  <pageMargins left="0.70866141732283472" right="0.70866141732283472" top="1.3385826771653544" bottom="0.74803149606299213" header="0.31496062992125984" footer="0.31496062992125984"/>
  <pageSetup orientation="landscape" r:id="rId1"/>
  <headerFooter>
    <oddHeader>&amp;L&amp;G&amp;C&amp;"Verdana,Negrita"SUPERFICIE COMUNAL DE CEPAJES BLANCOS Y TINTOS
DE VINIFICACIÓN (has)
REGIÓN DE LOS LAGOS&amp;RCUADRO N° 54</oddHeader>
    <oddFooter>&amp;R&amp;F</oddFooter>
  </headerFooter>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selection activeCell="I13" sqref="I13"/>
    </sheetView>
  </sheetViews>
  <sheetFormatPr baseColWidth="10" defaultColWidth="11.42578125" defaultRowHeight="15" x14ac:dyDescent="0.25"/>
  <cols>
    <col min="1" max="1" width="12.5703125" customWidth="1"/>
    <col min="2" max="2" width="20.42578125" customWidth="1"/>
    <col min="3" max="3" width="22" customWidth="1"/>
  </cols>
  <sheetData>
    <row r="1" spans="1:8" s="3" customFormat="1" ht="15.75" customHeight="1" thickBot="1" x14ac:dyDescent="0.25">
      <c r="A1" s="80" t="s">
        <v>510</v>
      </c>
    </row>
    <row r="2" spans="1:8" x14ac:dyDescent="0.25">
      <c r="A2" s="444" t="s">
        <v>234</v>
      </c>
      <c r="B2" s="389" t="s">
        <v>235</v>
      </c>
      <c r="C2" s="389"/>
      <c r="D2" s="442" t="s">
        <v>69</v>
      </c>
    </row>
    <row r="3" spans="1:8" ht="27.75" customHeight="1" x14ac:dyDescent="0.25">
      <c r="A3" s="445"/>
      <c r="B3" s="149" t="s">
        <v>236</v>
      </c>
      <c r="C3" s="149" t="s">
        <v>237</v>
      </c>
      <c r="D3" s="443"/>
    </row>
    <row r="4" spans="1:8" ht="27.75" customHeight="1" x14ac:dyDescent="0.25">
      <c r="A4" s="83" t="s">
        <v>511</v>
      </c>
      <c r="B4" s="179">
        <v>1.29</v>
      </c>
      <c r="C4" s="178">
        <v>0.65</v>
      </c>
      <c r="D4" s="84">
        <f>SUM(B4:C4)</f>
        <v>1.94</v>
      </c>
    </row>
    <row r="5" spans="1:8" ht="27.75" customHeight="1" thickBot="1" x14ac:dyDescent="0.3">
      <c r="A5" s="151" t="s">
        <v>239</v>
      </c>
      <c r="B5" s="152">
        <f>SUM(B4:B4)</f>
        <v>1.29</v>
      </c>
      <c r="C5" s="152">
        <f>SUM(C4:C4)</f>
        <v>0.65</v>
      </c>
      <c r="D5" s="153">
        <f>SUM(B5:C5)</f>
        <v>1.94</v>
      </c>
    </row>
    <row r="6" spans="1:8" ht="27.75" customHeight="1" thickBot="1" x14ac:dyDescent="0.3"/>
    <row r="7" spans="1:8" ht="27.75" customHeight="1" x14ac:dyDescent="0.25">
      <c r="A7" s="444" t="s">
        <v>234</v>
      </c>
      <c r="B7" s="446" t="s">
        <v>240</v>
      </c>
      <c r="C7" s="446"/>
      <c r="D7" s="442" t="s">
        <v>69</v>
      </c>
    </row>
    <row r="8" spans="1:8" ht="27.75" customHeight="1" x14ac:dyDescent="0.25">
      <c r="A8" s="445"/>
      <c r="B8" s="447" t="s">
        <v>241</v>
      </c>
      <c r="C8" s="447"/>
      <c r="D8" s="443"/>
    </row>
    <row r="9" spans="1:8" ht="27.75" customHeight="1" x14ac:dyDescent="0.25">
      <c r="A9" s="87" t="s">
        <v>511</v>
      </c>
      <c r="B9" s="454">
        <v>1</v>
      </c>
      <c r="C9" s="455"/>
      <c r="D9" s="88">
        <v>1</v>
      </c>
    </row>
    <row r="10" spans="1:8" ht="27.75" customHeight="1" thickBot="1" x14ac:dyDescent="0.3">
      <c r="A10" s="151" t="s">
        <v>239</v>
      </c>
      <c r="B10" s="448">
        <f>SUM(B9:B9)</f>
        <v>1</v>
      </c>
      <c r="C10" s="448"/>
      <c r="D10" s="153">
        <f>SUM(B10)</f>
        <v>1</v>
      </c>
    </row>
    <row r="11" spans="1:8" ht="24" customHeight="1" x14ac:dyDescent="0.25"/>
    <row r="12" spans="1:8" ht="37.5" customHeight="1" x14ac:dyDescent="0.25"/>
    <row r="13" spans="1:8" x14ac:dyDescent="0.25">
      <c r="H13" t="s">
        <v>60</v>
      </c>
    </row>
    <row r="14" spans="1:8" ht="24.75" customHeight="1" x14ac:dyDescent="0.25"/>
    <row r="15" spans="1:8" ht="24.75" customHeight="1" x14ac:dyDescent="0.25"/>
    <row r="16" spans="1:8" ht="24.75" customHeight="1" x14ac:dyDescent="0.25"/>
    <row r="17" spans="28:28" ht="24.75" customHeight="1" x14ac:dyDescent="0.25"/>
    <row r="18" spans="28:28" ht="24.75" customHeight="1" x14ac:dyDescent="0.25"/>
    <row r="19" spans="28:28" ht="24.75" customHeight="1" x14ac:dyDescent="0.25"/>
    <row r="20" spans="28:28" ht="24.75" customHeight="1" x14ac:dyDescent="0.25"/>
    <row r="21" spans="28:28" ht="24.75" customHeight="1" x14ac:dyDescent="0.25"/>
    <row r="22" spans="28:28" ht="24.75" customHeight="1" x14ac:dyDescent="0.25"/>
    <row r="23" spans="28:28" ht="24" customHeight="1" x14ac:dyDescent="0.25">
      <c r="AB23" s="16"/>
    </row>
    <row r="24" spans="28:28" ht="24" customHeight="1" x14ac:dyDescent="0.25">
      <c r="AB24" s="36"/>
    </row>
  </sheetData>
  <mergeCells count="9">
    <mergeCell ref="B10:C10"/>
    <mergeCell ref="B9:C9"/>
    <mergeCell ref="A2:A3"/>
    <mergeCell ref="B2:C2"/>
    <mergeCell ref="D2:D3"/>
    <mergeCell ref="A7:A8"/>
    <mergeCell ref="B7:C7"/>
    <mergeCell ref="D7:D8"/>
    <mergeCell ref="B8:C8"/>
  </mergeCells>
  <printOptions horizontalCentered="1"/>
  <pageMargins left="0.70866141732283472" right="0.70866141732283472" top="1.9291338582677167" bottom="0.74803149606299213" header="0.31496062992125984" footer="0.31496062992125984"/>
  <pageSetup orientation="landscape" r:id="rId1"/>
  <headerFooter>
    <oddHeader>&amp;L&amp;G&amp;C&amp;"Verdana,Negrita"CATASTRO DE VIDES (has)
Y
NUMERO DE PROPIEDADES CON PLANTACION DE VIDES
DE VINIFICACION
REGIÓN DE LOS LAGOS&amp;RCUADRO N° 53</oddHeader>
    <oddFooter>&amp;R&amp;F</odd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workbookViewId="0">
      <selection activeCell="C5" sqref="C5"/>
    </sheetView>
  </sheetViews>
  <sheetFormatPr baseColWidth="10" defaultColWidth="11.42578125" defaultRowHeight="15" x14ac:dyDescent="0.25"/>
  <cols>
    <col min="1" max="1" width="12.5703125" customWidth="1"/>
    <col min="2" max="2" width="35.5703125" customWidth="1"/>
    <col min="3" max="3" width="13.7109375" customWidth="1"/>
    <col min="4" max="4" width="12.85546875" customWidth="1"/>
    <col min="5" max="5" width="8.28515625" customWidth="1"/>
    <col min="6" max="7" width="11.85546875" customWidth="1"/>
    <col min="8" max="10" width="9.28515625" customWidth="1"/>
    <col min="11" max="11" width="9.85546875" customWidth="1"/>
  </cols>
  <sheetData>
    <row r="1" spans="1:11" s="3" customFormat="1" ht="15.75" customHeight="1" thickBot="1" x14ac:dyDescent="0.25">
      <c r="A1" s="80" t="s">
        <v>512</v>
      </c>
      <c r="B1" s="80"/>
    </row>
    <row r="2" spans="1:11" ht="24.75" customHeight="1" x14ac:dyDescent="0.25">
      <c r="A2" s="444" t="s">
        <v>234</v>
      </c>
      <c r="B2" s="458" t="s">
        <v>451</v>
      </c>
      <c r="C2" s="459"/>
      <c r="D2" s="442" t="s">
        <v>69</v>
      </c>
    </row>
    <row r="3" spans="1:11" ht="80.25" customHeight="1" x14ac:dyDescent="0.25">
      <c r="A3" s="445"/>
      <c r="B3" s="175" t="s">
        <v>120</v>
      </c>
      <c r="C3" s="175" t="s">
        <v>278</v>
      </c>
      <c r="D3" s="443"/>
    </row>
    <row r="4" spans="1:11" ht="29.25" customHeight="1" x14ac:dyDescent="0.25">
      <c r="A4" s="178" t="s">
        <v>511</v>
      </c>
      <c r="B4" s="179">
        <v>0.65</v>
      </c>
      <c r="C4" s="178">
        <v>0.64</v>
      </c>
      <c r="D4" s="20">
        <f>SUM(B4:C4)</f>
        <v>1.29</v>
      </c>
    </row>
    <row r="5" spans="1:11" ht="15.75" thickBot="1" x14ac:dyDescent="0.3">
      <c r="A5" s="151" t="s">
        <v>239</v>
      </c>
      <c r="B5" s="152">
        <f>SUM(B4:B4)</f>
        <v>0.65</v>
      </c>
      <c r="C5" s="152">
        <f>SUM(C3:C4)</f>
        <v>0.64</v>
      </c>
      <c r="D5" s="153">
        <v>1.29</v>
      </c>
    </row>
    <row r="6" spans="1:11" ht="15.75" thickBot="1" x14ac:dyDescent="0.3"/>
    <row r="7" spans="1:11" ht="22.5" customHeight="1" x14ac:dyDescent="0.25">
      <c r="A7" s="444" t="s">
        <v>234</v>
      </c>
      <c r="B7" s="163" t="s">
        <v>492</v>
      </c>
      <c r="C7" s="456" t="s">
        <v>69</v>
      </c>
      <c r="D7" s="166"/>
    </row>
    <row r="8" spans="1:11" ht="89.25" customHeight="1" x14ac:dyDescent="0.25">
      <c r="A8" s="445"/>
      <c r="B8" s="175" t="s">
        <v>206</v>
      </c>
      <c r="C8" s="457"/>
      <c r="D8" s="167"/>
      <c r="E8" s="166"/>
    </row>
    <row r="9" spans="1:11" ht="29.25" customHeight="1" x14ac:dyDescent="0.25">
      <c r="A9" s="87" t="s">
        <v>511</v>
      </c>
      <c r="B9" s="155">
        <v>0.65</v>
      </c>
      <c r="C9" s="84">
        <v>0.65</v>
      </c>
      <c r="D9" s="168"/>
      <c r="E9" s="167"/>
    </row>
    <row r="10" spans="1:11" ht="22.5" customHeight="1" thickBot="1" x14ac:dyDescent="0.3">
      <c r="A10" s="173" t="s">
        <v>239</v>
      </c>
      <c r="B10" s="176">
        <f>SUM(B9:B9)</f>
        <v>0.65</v>
      </c>
      <c r="C10" s="153">
        <v>0.65</v>
      </c>
      <c r="D10" s="168"/>
      <c r="E10" s="168"/>
    </row>
    <row r="11" spans="1:11" ht="22.5" customHeight="1" x14ac:dyDescent="0.25">
      <c r="J11" s="168"/>
      <c r="K11" s="168"/>
    </row>
    <row r="12" spans="1:11" ht="25.5" customHeight="1" x14ac:dyDescent="0.25">
      <c r="J12" s="168"/>
      <c r="K12" s="168"/>
    </row>
    <row r="13" spans="1:11" ht="24" customHeight="1" x14ac:dyDescent="0.25">
      <c r="J13" s="168"/>
      <c r="K13" s="168"/>
    </row>
    <row r="14" spans="1:11" x14ac:dyDescent="0.25">
      <c r="J14" s="168"/>
      <c r="K14" s="168"/>
    </row>
    <row r="15" spans="1:11" x14ac:dyDescent="0.25">
      <c r="J15" s="168"/>
      <c r="K15" s="168"/>
    </row>
    <row r="16" spans="1:11" ht="62.25" customHeight="1" x14ac:dyDescent="0.25">
      <c r="J16" s="168"/>
      <c r="K16" s="168"/>
    </row>
    <row r="17" spans="10:30" ht="29.25" customHeight="1" x14ac:dyDescent="0.25">
      <c r="J17" s="169"/>
      <c r="K17" s="168"/>
    </row>
    <row r="18" spans="10:30" ht="29.25" customHeight="1" x14ac:dyDescent="0.25"/>
    <row r="19" spans="10:30" ht="30" customHeight="1" x14ac:dyDescent="0.25"/>
    <row r="20" spans="10:30" ht="30" customHeight="1" x14ac:dyDescent="0.25"/>
    <row r="21" spans="10:30" ht="30" customHeight="1" x14ac:dyDescent="0.25"/>
    <row r="22" spans="10:30" ht="30" customHeight="1" x14ac:dyDescent="0.25"/>
    <row r="23" spans="10:30" ht="30" customHeight="1" x14ac:dyDescent="0.25"/>
    <row r="25" spans="10:30" ht="25.5" customHeight="1" x14ac:dyDescent="0.25">
      <c r="M25" s="169"/>
    </row>
    <row r="26" spans="10:30" x14ac:dyDescent="0.25">
      <c r="AD26" s="16"/>
    </row>
    <row r="27" spans="10:30" x14ac:dyDescent="0.25">
      <c r="AD27" s="36"/>
    </row>
  </sheetData>
  <mergeCells count="5">
    <mergeCell ref="A2:A3"/>
    <mergeCell ref="D2:D3"/>
    <mergeCell ref="A7:A8"/>
    <mergeCell ref="C7:C8"/>
    <mergeCell ref="B2:C2"/>
  </mergeCells>
  <printOptions horizontalCentered="1"/>
  <pageMargins left="0.70866141732283472" right="0.70866141732283472" top="1.3385826771653544" bottom="0.74803149606299213" header="0.31496062992125984" footer="0.31496062992125984"/>
  <pageSetup orientation="landscape" r:id="rId1"/>
  <headerFooter>
    <oddHeader>&amp;L&amp;G&amp;C&amp;"Verdana,Negrita"SUPERFICIE COMUNAL DE CEPAJES BLANCOS Y TINTOS
DE VINIFICACIÓN (has)
REGIÓN DE LOS LAGOS&amp;RCUADRO N° 54</oddHeader>
    <oddFooter>&amp;R&amp;F</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workbookViewId="0">
      <selection activeCell="B7" sqref="B7"/>
    </sheetView>
  </sheetViews>
  <sheetFormatPr baseColWidth="10" defaultColWidth="11.42578125" defaultRowHeight="12.75" x14ac:dyDescent="0.2"/>
  <cols>
    <col min="1" max="1" width="22.5703125" style="3" customWidth="1"/>
    <col min="2" max="2" width="21.42578125" style="3" customWidth="1"/>
    <col min="3" max="3" width="19.140625" style="3" customWidth="1"/>
    <col min="4" max="16384" width="11.42578125" style="3"/>
  </cols>
  <sheetData>
    <row r="1" spans="1:4" ht="13.5" thickBot="1" x14ac:dyDescent="0.25">
      <c r="A1" s="3" t="s">
        <v>513</v>
      </c>
    </row>
    <row r="2" spans="1:4" ht="19.5" customHeight="1" x14ac:dyDescent="0.2">
      <c r="A2" s="405" t="s">
        <v>234</v>
      </c>
      <c r="B2" s="391" t="s">
        <v>235</v>
      </c>
      <c r="C2" s="397"/>
      <c r="D2" s="383" t="s">
        <v>69</v>
      </c>
    </row>
    <row r="3" spans="1:4" ht="31.5" customHeight="1" x14ac:dyDescent="0.2">
      <c r="A3" s="406"/>
      <c r="B3" s="32" t="s">
        <v>236</v>
      </c>
      <c r="C3" s="32" t="s">
        <v>237</v>
      </c>
      <c r="D3" s="384"/>
    </row>
    <row r="4" spans="1:4" x14ac:dyDescent="0.2">
      <c r="A4" s="22" t="s">
        <v>514</v>
      </c>
      <c r="B4" s="10">
        <v>15.699999999999998</v>
      </c>
      <c r="C4" s="10">
        <v>424.58</v>
      </c>
      <c r="D4" s="17">
        <f t="shared" ref="D4:D28" si="0">SUM(B4:C4)</f>
        <v>440.28</v>
      </c>
    </row>
    <row r="5" spans="1:4" x14ac:dyDescent="0.2">
      <c r="A5" s="22" t="s">
        <v>515</v>
      </c>
      <c r="B5" s="10">
        <v>2.61</v>
      </c>
      <c r="C5" s="10">
        <v>1610.2499999999989</v>
      </c>
      <c r="D5" s="17">
        <f t="shared" si="0"/>
        <v>1612.8599999999988</v>
      </c>
    </row>
    <row r="6" spans="1:4" x14ac:dyDescent="0.2">
      <c r="A6" s="22" t="s">
        <v>516</v>
      </c>
      <c r="B6" s="10"/>
      <c r="C6" s="10">
        <v>102.05</v>
      </c>
      <c r="D6" s="17">
        <f t="shared" si="0"/>
        <v>102.05</v>
      </c>
    </row>
    <row r="7" spans="1:4" x14ac:dyDescent="0.2">
      <c r="A7" s="22" t="s">
        <v>517</v>
      </c>
      <c r="B7" s="10"/>
      <c r="C7" s="10">
        <v>9.85</v>
      </c>
      <c r="D7" s="17">
        <f t="shared" si="0"/>
        <v>9.85</v>
      </c>
    </row>
    <row r="8" spans="1:4" x14ac:dyDescent="0.2">
      <c r="A8" s="22" t="s">
        <v>518</v>
      </c>
      <c r="B8" s="10">
        <v>0.49</v>
      </c>
      <c r="C8" s="10">
        <v>40.27000000000001</v>
      </c>
      <c r="D8" s="17">
        <f t="shared" si="0"/>
        <v>40.760000000000012</v>
      </c>
    </row>
    <row r="9" spans="1:4" x14ac:dyDescent="0.2">
      <c r="A9" s="22" t="s">
        <v>519</v>
      </c>
      <c r="B9" s="10">
        <v>11.14</v>
      </c>
      <c r="C9" s="10">
        <v>78.760000000000005</v>
      </c>
      <c r="D9" s="17">
        <f t="shared" si="0"/>
        <v>89.9</v>
      </c>
    </row>
    <row r="10" spans="1:4" x14ac:dyDescent="0.2">
      <c r="A10" s="22" t="s">
        <v>520</v>
      </c>
      <c r="B10" s="10">
        <v>414.24000000000012</v>
      </c>
      <c r="C10" s="10">
        <v>1516.3</v>
      </c>
      <c r="D10" s="17">
        <f t="shared" si="0"/>
        <v>1930.54</v>
      </c>
    </row>
    <row r="11" spans="1:4" x14ac:dyDescent="0.2">
      <c r="A11" s="22" t="s">
        <v>521</v>
      </c>
      <c r="B11" s="10"/>
      <c r="C11" s="10">
        <v>154.53</v>
      </c>
      <c r="D11" s="17">
        <f t="shared" si="0"/>
        <v>154.53</v>
      </c>
    </row>
    <row r="12" spans="1:4" x14ac:dyDescent="0.2">
      <c r="A12" s="22" t="s">
        <v>522</v>
      </c>
      <c r="B12" s="10">
        <v>33.17</v>
      </c>
      <c r="C12" s="10">
        <v>286.89000000000004</v>
      </c>
      <c r="D12" s="17">
        <f t="shared" si="0"/>
        <v>320.06000000000006</v>
      </c>
    </row>
    <row r="13" spans="1:4" x14ac:dyDescent="0.2">
      <c r="A13" s="22" t="s">
        <v>523</v>
      </c>
      <c r="B13" s="10"/>
      <c r="C13" s="10">
        <v>33</v>
      </c>
      <c r="D13" s="17">
        <f t="shared" si="0"/>
        <v>33</v>
      </c>
    </row>
    <row r="14" spans="1:4" x14ac:dyDescent="0.2">
      <c r="A14" s="22" t="s">
        <v>524</v>
      </c>
      <c r="B14" s="10">
        <v>59.91</v>
      </c>
      <c r="C14" s="10">
        <v>417.94</v>
      </c>
      <c r="D14" s="17">
        <f t="shared" si="0"/>
        <v>477.85</v>
      </c>
    </row>
    <row r="15" spans="1:4" x14ac:dyDescent="0.2">
      <c r="A15" s="22" t="s">
        <v>525</v>
      </c>
      <c r="B15" s="10">
        <v>358.52</v>
      </c>
      <c r="C15" s="10">
        <v>858.05000000000075</v>
      </c>
      <c r="D15" s="17">
        <f t="shared" si="0"/>
        <v>1216.5700000000006</v>
      </c>
    </row>
    <row r="16" spans="1:4" x14ac:dyDescent="0.2">
      <c r="A16" s="22" t="s">
        <v>526</v>
      </c>
      <c r="B16" s="10"/>
      <c r="C16" s="10">
        <v>64.319999999999993</v>
      </c>
      <c r="D16" s="17">
        <f t="shared" si="0"/>
        <v>64.319999999999993</v>
      </c>
    </row>
    <row r="17" spans="1:28" x14ac:dyDescent="0.2">
      <c r="A17" s="22" t="s">
        <v>527</v>
      </c>
      <c r="B17" s="10">
        <v>36.980000000000004</v>
      </c>
      <c r="C17" s="10">
        <v>1209.2000000000014</v>
      </c>
      <c r="D17" s="17">
        <f t="shared" si="0"/>
        <v>1246.1800000000014</v>
      </c>
    </row>
    <row r="18" spans="1:28" x14ac:dyDescent="0.2">
      <c r="A18" s="22" t="s">
        <v>528</v>
      </c>
      <c r="B18" s="10">
        <v>8.39</v>
      </c>
      <c r="C18" s="10">
        <v>108.80999999999999</v>
      </c>
      <c r="D18" s="17">
        <f t="shared" si="0"/>
        <v>117.19999999999999</v>
      </c>
      <c r="AB18" s="27"/>
    </row>
    <row r="19" spans="1:28" x14ac:dyDescent="0.2">
      <c r="A19" s="22" t="s">
        <v>529</v>
      </c>
      <c r="B19" s="10">
        <v>4.58</v>
      </c>
      <c r="C19" s="10">
        <v>10.98</v>
      </c>
      <c r="D19" s="17">
        <f t="shared" si="0"/>
        <v>15.56</v>
      </c>
      <c r="AB19" s="28"/>
    </row>
    <row r="20" spans="1:28" x14ac:dyDescent="0.2">
      <c r="A20" s="22" t="s">
        <v>530</v>
      </c>
      <c r="B20" s="10">
        <v>173.45000000000007</v>
      </c>
      <c r="C20" s="10">
        <v>703.42000000000007</v>
      </c>
      <c r="D20" s="17">
        <f t="shared" si="0"/>
        <v>876.87000000000012</v>
      </c>
    </row>
    <row r="21" spans="1:28" x14ac:dyDescent="0.2">
      <c r="A21" s="22" t="s">
        <v>531</v>
      </c>
      <c r="B21" s="10">
        <v>25</v>
      </c>
      <c r="C21" s="10">
        <v>292.71999999999991</v>
      </c>
      <c r="D21" s="17">
        <f t="shared" si="0"/>
        <v>317.71999999999991</v>
      </c>
    </row>
    <row r="22" spans="1:28" x14ac:dyDescent="0.2">
      <c r="A22" s="22" t="s">
        <v>532</v>
      </c>
      <c r="B22" s="10"/>
      <c r="C22" s="10">
        <v>27.6</v>
      </c>
      <c r="D22" s="17">
        <f t="shared" si="0"/>
        <v>27.6</v>
      </c>
    </row>
    <row r="23" spans="1:28" x14ac:dyDescent="0.2">
      <c r="A23" s="22" t="s">
        <v>533</v>
      </c>
      <c r="B23" s="10">
        <v>1.0899999999999999</v>
      </c>
      <c r="C23" s="10">
        <v>493.37999999999982</v>
      </c>
      <c r="D23" s="17">
        <f t="shared" si="0"/>
        <v>494.4699999999998</v>
      </c>
    </row>
    <row r="24" spans="1:28" x14ac:dyDescent="0.2">
      <c r="A24" s="89" t="s">
        <v>534</v>
      </c>
      <c r="B24" s="10">
        <v>0.67999999999999994</v>
      </c>
      <c r="C24" s="10">
        <v>2.5300000000000002</v>
      </c>
      <c r="D24" s="17">
        <f t="shared" si="0"/>
        <v>3.21</v>
      </c>
    </row>
    <row r="25" spans="1:28" x14ac:dyDescent="0.2">
      <c r="A25" s="22" t="s">
        <v>535</v>
      </c>
      <c r="B25" s="10">
        <v>33.46</v>
      </c>
      <c r="C25" s="10">
        <v>661.03999999999985</v>
      </c>
      <c r="D25" s="17">
        <f t="shared" si="0"/>
        <v>694.49999999999989</v>
      </c>
    </row>
    <row r="26" spans="1:28" x14ac:dyDescent="0.2">
      <c r="A26" s="22" t="s">
        <v>536</v>
      </c>
      <c r="B26" s="10">
        <v>120.73</v>
      </c>
      <c r="C26" s="10">
        <v>104.84</v>
      </c>
      <c r="D26" s="17">
        <f t="shared" si="0"/>
        <v>225.57</v>
      </c>
    </row>
    <row r="27" spans="1:28" x14ac:dyDescent="0.2">
      <c r="A27" s="22" t="s">
        <v>537</v>
      </c>
      <c r="B27" s="10"/>
      <c r="C27" s="10">
        <v>47.92</v>
      </c>
      <c r="D27" s="17">
        <f t="shared" si="0"/>
        <v>47.92</v>
      </c>
    </row>
    <row r="28" spans="1:28" ht="32.25" customHeight="1" thickBot="1" x14ac:dyDescent="0.25">
      <c r="A28" s="97" t="s">
        <v>239</v>
      </c>
      <c r="B28" s="98">
        <f>SUM(B4:B27)</f>
        <v>1300.1400000000003</v>
      </c>
      <c r="C28" s="98">
        <f>SUM(C4:C27)</f>
        <v>9259.2300000000014</v>
      </c>
      <c r="D28" s="99">
        <f t="shared" si="0"/>
        <v>10559.370000000003</v>
      </c>
    </row>
  </sheetData>
  <mergeCells count="3">
    <mergeCell ref="A2:A3"/>
    <mergeCell ref="B2:C2"/>
    <mergeCell ref="D2:D3"/>
  </mergeCells>
  <printOptions horizontalCentered="1"/>
  <pageMargins left="0.70866141732283472" right="0.70866141732283472" top="1.7322834645669292" bottom="0.74803149606299213" header="0.31496062992125984" footer="0.31496062992125984"/>
  <pageSetup orientation="landscape" r:id="rId1"/>
  <headerFooter>
    <oddHeader>&amp;L&amp;G&amp;C&amp;"Verdana,Negrita"CATASTRO DE VIDES (has)
REGIÓN METROPOLITANA DE SANTIAGO&amp;RCUADRO N° 55</oddHeader>
    <oddFooter>&amp;R&amp;F</odd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workbookViewId="0">
      <selection activeCell="E26" sqref="E26"/>
    </sheetView>
  </sheetViews>
  <sheetFormatPr baseColWidth="10" defaultColWidth="11.42578125" defaultRowHeight="12.75" x14ac:dyDescent="0.2"/>
  <cols>
    <col min="1" max="1" width="24.28515625" style="3" customWidth="1"/>
    <col min="2" max="2" width="19.85546875" style="3" customWidth="1"/>
    <col min="3" max="16384" width="11.42578125" style="3"/>
  </cols>
  <sheetData>
    <row r="1" spans="1:3" ht="13.5" thickBot="1" x14ac:dyDescent="0.25">
      <c r="A1" s="3" t="s">
        <v>538</v>
      </c>
    </row>
    <row r="2" spans="1:3" ht="27.75" customHeight="1" x14ac:dyDescent="0.2">
      <c r="A2" s="405" t="s">
        <v>234</v>
      </c>
      <c r="B2" s="77" t="s">
        <v>379</v>
      </c>
      <c r="C2" s="383" t="s">
        <v>69</v>
      </c>
    </row>
    <row r="3" spans="1:3" ht="27" customHeight="1" x14ac:dyDescent="0.2">
      <c r="A3" s="406"/>
      <c r="B3" s="32" t="s">
        <v>380</v>
      </c>
      <c r="C3" s="384"/>
    </row>
    <row r="4" spans="1:3" x14ac:dyDescent="0.2">
      <c r="A4" s="22" t="s">
        <v>514</v>
      </c>
      <c r="B4" s="12">
        <v>3</v>
      </c>
      <c r="C4" s="90">
        <f>SUM(B4:B4)</f>
        <v>3</v>
      </c>
    </row>
    <row r="5" spans="1:3" x14ac:dyDescent="0.2">
      <c r="A5" s="22" t="s">
        <v>515</v>
      </c>
      <c r="B5" s="12">
        <v>49</v>
      </c>
      <c r="C5" s="90">
        <f t="shared" ref="C5:C27" si="0">SUM(B5:B5)</f>
        <v>49</v>
      </c>
    </row>
    <row r="6" spans="1:3" x14ac:dyDescent="0.2">
      <c r="A6" s="22" t="s">
        <v>516</v>
      </c>
      <c r="B6" s="12">
        <v>8</v>
      </c>
      <c r="C6" s="90">
        <f t="shared" si="0"/>
        <v>8</v>
      </c>
    </row>
    <row r="7" spans="1:3" x14ac:dyDescent="0.2">
      <c r="A7" s="22" t="s">
        <v>517</v>
      </c>
      <c r="B7" s="12">
        <v>4</v>
      </c>
      <c r="C7" s="90">
        <f t="shared" si="0"/>
        <v>4</v>
      </c>
    </row>
    <row r="8" spans="1:3" x14ac:dyDescent="0.2">
      <c r="A8" s="22" t="s">
        <v>518</v>
      </c>
      <c r="B8" s="12">
        <v>6</v>
      </c>
      <c r="C8" s="90">
        <f t="shared" si="0"/>
        <v>6</v>
      </c>
    </row>
    <row r="9" spans="1:3" x14ac:dyDescent="0.2">
      <c r="A9" s="22" t="s">
        <v>519</v>
      </c>
      <c r="B9" s="12">
        <v>7</v>
      </c>
      <c r="C9" s="90">
        <f t="shared" si="0"/>
        <v>7</v>
      </c>
    </row>
    <row r="10" spans="1:3" x14ac:dyDescent="0.2">
      <c r="A10" s="22" t="s">
        <v>520</v>
      </c>
      <c r="B10" s="12">
        <v>51</v>
      </c>
      <c r="C10" s="90">
        <f t="shared" si="0"/>
        <v>51</v>
      </c>
    </row>
    <row r="11" spans="1:3" x14ac:dyDescent="0.2">
      <c r="A11" s="22" t="s">
        <v>521</v>
      </c>
      <c r="B11" s="12">
        <v>8</v>
      </c>
      <c r="C11" s="90">
        <f t="shared" si="0"/>
        <v>8</v>
      </c>
    </row>
    <row r="12" spans="1:3" x14ac:dyDescent="0.2">
      <c r="A12" s="22" t="s">
        <v>522</v>
      </c>
      <c r="B12" s="12">
        <v>10</v>
      </c>
      <c r="C12" s="90">
        <f t="shared" si="0"/>
        <v>10</v>
      </c>
    </row>
    <row r="13" spans="1:3" x14ac:dyDescent="0.2">
      <c r="A13" s="22" t="s">
        <v>523</v>
      </c>
      <c r="B13" s="12">
        <v>3</v>
      </c>
      <c r="C13" s="90">
        <f t="shared" si="0"/>
        <v>3</v>
      </c>
    </row>
    <row r="14" spans="1:3" x14ac:dyDescent="0.2">
      <c r="A14" s="22" t="s">
        <v>524</v>
      </c>
      <c r="B14" s="12">
        <v>5</v>
      </c>
      <c r="C14" s="90">
        <f t="shared" si="0"/>
        <v>5</v>
      </c>
    </row>
    <row r="15" spans="1:3" x14ac:dyDescent="0.2">
      <c r="A15" s="22" t="s">
        <v>525</v>
      </c>
      <c r="B15" s="12">
        <v>52</v>
      </c>
      <c r="C15" s="90">
        <f t="shared" si="0"/>
        <v>52</v>
      </c>
    </row>
    <row r="16" spans="1:3" x14ac:dyDescent="0.2">
      <c r="A16" s="22" t="s">
        <v>526</v>
      </c>
      <c r="B16" s="12">
        <v>3</v>
      </c>
      <c r="C16" s="90">
        <f t="shared" si="0"/>
        <v>3</v>
      </c>
    </row>
    <row r="17" spans="1:28" x14ac:dyDescent="0.2">
      <c r="A17" s="22" t="s">
        <v>527</v>
      </c>
      <c r="B17" s="12">
        <v>89</v>
      </c>
      <c r="C17" s="90">
        <f t="shared" si="0"/>
        <v>89</v>
      </c>
    </row>
    <row r="18" spans="1:28" x14ac:dyDescent="0.2">
      <c r="A18" s="22" t="s">
        <v>528</v>
      </c>
      <c r="B18" s="12">
        <v>6</v>
      </c>
      <c r="C18" s="90">
        <f t="shared" si="0"/>
        <v>6</v>
      </c>
      <c r="AB18" s="27"/>
    </row>
    <row r="19" spans="1:28" x14ac:dyDescent="0.2">
      <c r="A19" s="22" t="s">
        <v>529</v>
      </c>
      <c r="B19" s="12">
        <v>2</v>
      </c>
      <c r="C19" s="90">
        <f t="shared" si="0"/>
        <v>2</v>
      </c>
      <c r="AB19" s="28"/>
    </row>
    <row r="20" spans="1:28" x14ac:dyDescent="0.2">
      <c r="A20" s="22" t="s">
        <v>530</v>
      </c>
      <c r="B20" s="12">
        <v>37</v>
      </c>
      <c r="C20" s="90">
        <f t="shared" si="0"/>
        <v>37</v>
      </c>
    </row>
    <row r="21" spans="1:28" x14ac:dyDescent="0.2">
      <c r="A21" s="22" t="s">
        <v>531</v>
      </c>
      <c r="B21" s="12">
        <v>13</v>
      </c>
      <c r="C21" s="90">
        <f t="shared" si="0"/>
        <v>13</v>
      </c>
    </row>
    <row r="22" spans="1:28" x14ac:dyDescent="0.2">
      <c r="A22" s="22" t="s">
        <v>532</v>
      </c>
      <c r="B22" s="12">
        <v>1</v>
      </c>
      <c r="C22" s="90">
        <f t="shared" si="0"/>
        <v>1</v>
      </c>
    </row>
    <row r="23" spans="1:28" x14ac:dyDescent="0.2">
      <c r="A23" s="22" t="s">
        <v>533</v>
      </c>
      <c r="B23" s="12">
        <v>27</v>
      </c>
      <c r="C23" s="90">
        <f t="shared" si="0"/>
        <v>27</v>
      </c>
    </row>
    <row r="24" spans="1:28" x14ac:dyDescent="0.2">
      <c r="A24" s="22" t="s">
        <v>534</v>
      </c>
      <c r="B24" s="12">
        <v>5</v>
      </c>
      <c r="C24" s="90">
        <f t="shared" si="0"/>
        <v>5</v>
      </c>
    </row>
    <row r="25" spans="1:28" x14ac:dyDescent="0.2">
      <c r="A25" s="22" t="s">
        <v>535</v>
      </c>
      <c r="B25" s="12">
        <v>6</v>
      </c>
      <c r="C25" s="90">
        <f t="shared" si="0"/>
        <v>6</v>
      </c>
    </row>
    <row r="26" spans="1:28" x14ac:dyDescent="0.2">
      <c r="A26" s="22" t="s">
        <v>536</v>
      </c>
      <c r="B26" s="12">
        <v>14</v>
      </c>
      <c r="C26" s="90">
        <f t="shared" si="0"/>
        <v>14</v>
      </c>
    </row>
    <row r="27" spans="1:28" x14ac:dyDescent="0.2">
      <c r="A27" s="22" t="s">
        <v>537</v>
      </c>
      <c r="B27" s="12">
        <v>2</v>
      </c>
      <c r="C27" s="90">
        <f t="shared" si="0"/>
        <v>2</v>
      </c>
    </row>
    <row r="28" spans="1:28" ht="30" customHeight="1" thickBot="1" x14ac:dyDescent="0.25">
      <c r="A28" s="65" t="s">
        <v>239</v>
      </c>
      <c r="B28" s="98">
        <f>SUM(B4:B27)</f>
        <v>411</v>
      </c>
      <c r="C28" s="99">
        <f>SUM(B28:B28)</f>
        <v>411</v>
      </c>
    </row>
  </sheetData>
  <mergeCells count="2">
    <mergeCell ref="A2:A3"/>
    <mergeCell ref="C2:C3"/>
  </mergeCells>
  <printOptions horizontalCentered="1"/>
  <pageMargins left="0.70866141732283472" right="0.70866141732283472" top="1.7322834645669292" bottom="0.74803149606299213" header="0.31496062992125984" footer="0.31496062992125984"/>
  <pageSetup orientation="landscape" r:id="rId1"/>
  <headerFooter>
    <oddHeader>&amp;L&amp;G&amp;C&amp;"Verdana,Negrita"NUMERO DE PROPIEDADES CON PLANTACIONES DE VIDES
DE VINIFICACIÓN
REGIÓN METROPOLITANA DE SANTIAGO&amp;RCUADRO N° 56</oddHeader>
    <oddFooter>&amp;R&amp;F</odd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L28" sqref="L28"/>
    </sheetView>
  </sheetViews>
  <sheetFormatPr baseColWidth="10" defaultColWidth="11.42578125" defaultRowHeight="12.75" x14ac:dyDescent="0.2"/>
  <cols>
    <col min="1" max="1" width="18.7109375" style="3" customWidth="1"/>
    <col min="2" max="2" width="5.85546875" style="3" bestFit="1" customWidth="1"/>
    <col min="3" max="3" width="8.42578125" style="3" customWidth="1"/>
    <col min="4" max="4" width="7.140625" style="3" bestFit="1" customWidth="1"/>
    <col min="5" max="5" width="7.140625" style="3" customWidth="1"/>
    <col min="6" max="6" width="8.140625" style="3" bestFit="1" customWidth="1"/>
    <col min="7" max="8" width="8.140625" style="3" customWidth="1"/>
    <col min="9" max="10" width="5.85546875" style="3" bestFit="1" customWidth="1"/>
    <col min="11" max="11" width="8.140625" style="3" bestFit="1" customWidth="1"/>
    <col min="12" max="12" width="8.140625" style="3" customWidth="1"/>
    <col min="13" max="14" width="8.42578125" style="3" bestFit="1" customWidth="1"/>
    <col min="15" max="15" width="8.42578125" style="3" customWidth="1"/>
    <col min="16" max="17" width="7.140625" style="3" bestFit="1" customWidth="1"/>
    <col min="18" max="18" width="10.42578125" style="3" bestFit="1" customWidth="1"/>
    <col min="19" max="19" width="10.42578125" style="3" customWidth="1"/>
    <col min="20" max="16384" width="11.42578125" style="3"/>
  </cols>
  <sheetData>
    <row r="1" spans="1:18" ht="13.5" thickBot="1" x14ac:dyDescent="0.25">
      <c r="A1" s="3" t="s">
        <v>539</v>
      </c>
    </row>
    <row r="2" spans="1:18" ht="27.75" customHeight="1" x14ac:dyDescent="0.2">
      <c r="A2" s="405" t="s">
        <v>234</v>
      </c>
      <c r="B2" s="392" t="s">
        <v>451</v>
      </c>
      <c r="C2" s="391"/>
      <c r="D2" s="391"/>
      <c r="E2" s="391"/>
      <c r="F2" s="391"/>
      <c r="G2" s="391"/>
      <c r="H2" s="391"/>
      <c r="I2" s="391"/>
      <c r="J2" s="391"/>
      <c r="K2" s="391"/>
      <c r="L2" s="391"/>
      <c r="M2" s="391"/>
      <c r="N2" s="391"/>
      <c r="O2" s="391"/>
      <c r="P2" s="391"/>
      <c r="Q2" s="397"/>
      <c r="R2" s="422" t="s">
        <v>69</v>
      </c>
    </row>
    <row r="3" spans="1:18" ht="129.75" customHeight="1" x14ac:dyDescent="0.2">
      <c r="A3" s="406"/>
      <c r="B3" s="100" t="s">
        <v>117</v>
      </c>
      <c r="C3" s="101" t="s">
        <v>120</v>
      </c>
      <c r="D3" s="101" t="s">
        <v>128</v>
      </c>
      <c r="E3" s="101" t="s">
        <v>134</v>
      </c>
      <c r="F3" s="101" t="s">
        <v>136</v>
      </c>
      <c r="G3" s="101" t="s">
        <v>139</v>
      </c>
      <c r="H3" s="101" t="s">
        <v>137</v>
      </c>
      <c r="I3" s="101" t="s">
        <v>305</v>
      </c>
      <c r="J3" s="101" t="s">
        <v>339</v>
      </c>
      <c r="K3" s="101" t="s">
        <v>147</v>
      </c>
      <c r="L3" s="101" t="s">
        <v>148</v>
      </c>
      <c r="M3" s="101" t="s">
        <v>278</v>
      </c>
      <c r="N3" s="101" t="s">
        <v>340</v>
      </c>
      <c r="O3" s="101" t="s">
        <v>341</v>
      </c>
      <c r="P3" s="101" t="s">
        <v>157</v>
      </c>
      <c r="Q3" s="101" t="s">
        <v>160</v>
      </c>
      <c r="R3" s="423"/>
    </row>
    <row r="4" spans="1:18" ht="17.25" customHeight="1" x14ac:dyDescent="0.2">
      <c r="A4" s="22" t="s">
        <v>514</v>
      </c>
      <c r="B4" s="15"/>
      <c r="C4" s="15">
        <v>15.41</v>
      </c>
      <c r="D4" s="15"/>
      <c r="E4" s="15">
        <v>0.03</v>
      </c>
      <c r="F4" s="15"/>
      <c r="G4" s="15"/>
      <c r="H4" s="15"/>
      <c r="I4" s="15"/>
      <c r="J4" s="15"/>
      <c r="K4" s="15"/>
      <c r="L4" s="15">
        <v>0.03</v>
      </c>
      <c r="M4" s="15">
        <v>0.2</v>
      </c>
      <c r="N4" s="15"/>
      <c r="O4" s="15"/>
      <c r="P4" s="15"/>
      <c r="Q4" s="15">
        <v>0.03</v>
      </c>
      <c r="R4" s="21">
        <f>SUM(B4:Q4)</f>
        <v>15.699999999999998</v>
      </c>
    </row>
    <row r="5" spans="1:18" ht="14.25" customHeight="1" x14ac:dyDescent="0.2">
      <c r="A5" s="22" t="s">
        <v>515</v>
      </c>
      <c r="B5" s="15"/>
      <c r="C5" s="15"/>
      <c r="D5" s="15"/>
      <c r="E5" s="15"/>
      <c r="F5" s="15">
        <v>2.61</v>
      </c>
      <c r="G5" s="15"/>
      <c r="H5" s="15"/>
      <c r="I5" s="15"/>
      <c r="J5" s="15"/>
      <c r="K5" s="15"/>
      <c r="L5" s="15"/>
      <c r="M5" s="15"/>
      <c r="N5" s="15"/>
      <c r="O5" s="15"/>
      <c r="P5" s="15"/>
      <c r="Q5" s="15"/>
      <c r="R5" s="21">
        <f t="shared" ref="R5:R20" si="0">SUM(B5:Q5)</f>
        <v>2.61</v>
      </c>
    </row>
    <row r="6" spans="1:18" x14ac:dyDescent="0.2">
      <c r="A6" s="22" t="s">
        <v>518</v>
      </c>
      <c r="B6" s="15"/>
      <c r="C6" s="15"/>
      <c r="D6" s="15"/>
      <c r="E6" s="15"/>
      <c r="F6" s="15"/>
      <c r="G6" s="15"/>
      <c r="H6" s="15"/>
      <c r="I6" s="15"/>
      <c r="J6" s="15"/>
      <c r="K6" s="15"/>
      <c r="L6" s="15"/>
      <c r="M6" s="15">
        <v>0.15</v>
      </c>
      <c r="N6" s="15"/>
      <c r="O6" s="15"/>
      <c r="P6" s="15">
        <v>0.28999999999999998</v>
      </c>
      <c r="Q6" s="15">
        <v>0.05</v>
      </c>
      <c r="R6" s="21">
        <f t="shared" si="0"/>
        <v>0.48999999999999994</v>
      </c>
    </row>
    <row r="7" spans="1:18" x14ac:dyDescent="0.2">
      <c r="A7" s="22" t="s">
        <v>519</v>
      </c>
      <c r="B7" s="15"/>
      <c r="C7" s="15"/>
      <c r="D7" s="15"/>
      <c r="E7" s="15"/>
      <c r="F7" s="15"/>
      <c r="G7" s="15"/>
      <c r="H7" s="15"/>
      <c r="I7" s="15"/>
      <c r="J7" s="15"/>
      <c r="K7" s="15"/>
      <c r="L7" s="15"/>
      <c r="M7" s="15">
        <v>11.14</v>
      </c>
      <c r="N7" s="15"/>
      <c r="O7" s="15"/>
      <c r="P7" s="15"/>
      <c r="Q7" s="15"/>
      <c r="R7" s="21">
        <f t="shared" si="0"/>
        <v>11.14</v>
      </c>
    </row>
    <row r="8" spans="1:18" x14ac:dyDescent="0.2">
      <c r="A8" s="22" t="s">
        <v>520</v>
      </c>
      <c r="B8" s="15"/>
      <c r="C8" s="15">
        <v>82.73</v>
      </c>
      <c r="D8" s="15">
        <v>6.51</v>
      </c>
      <c r="E8" s="15"/>
      <c r="F8" s="15">
        <v>7.17</v>
      </c>
      <c r="G8" s="15"/>
      <c r="H8" s="15"/>
      <c r="I8" s="15">
        <v>1.1000000000000001</v>
      </c>
      <c r="J8" s="15">
        <v>0.63</v>
      </c>
      <c r="K8" s="15"/>
      <c r="L8" s="15"/>
      <c r="M8" s="15">
        <v>293.89999999999998</v>
      </c>
      <c r="N8" s="15"/>
      <c r="O8" s="15">
        <v>5.76</v>
      </c>
      <c r="P8" s="15"/>
      <c r="Q8" s="15">
        <v>16.440000000000001</v>
      </c>
      <c r="R8" s="21">
        <f t="shared" si="0"/>
        <v>414.23999999999995</v>
      </c>
    </row>
    <row r="9" spans="1:18" x14ac:dyDescent="0.2">
      <c r="A9" s="22" t="s">
        <v>522</v>
      </c>
      <c r="B9" s="15"/>
      <c r="C9" s="15">
        <v>18</v>
      </c>
      <c r="D9" s="15"/>
      <c r="E9" s="15"/>
      <c r="F9" s="15"/>
      <c r="G9" s="15"/>
      <c r="H9" s="15"/>
      <c r="I9" s="15"/>
      <c r="J9" s="15"/>
      <c r="K9" s="15"/>
      <c r="L9" s="15"/>
      <c r="M9" s="15">
        <v>15.17</v>
      </c>
      <c r="N9" s="15"/>
      <c r="O9" s="15"/>
      <c r="P9" s="15"/>
      <c r="Q9" s="15"/>
      <c r="R9" s="21">
        <f t="shared" si="0"/>
        <v>33.17</v>
      </c>
    </row>
    <row r="10" spans="1:18" x14ac:dyDescent="0.2">
      <c r="A10" s="22" t="s">
        <v>524</v>
      </c>
      <c r="B10" s="15"/>
      <c r="C10" s="15">
        <v>24.17</v>
      </c>
      <c r="D10" s="15"/>
      <c r="E10" s="15"/>
      <c r="F10" s="15"/>
      <c r="G10" s="15"/>
      <c r="H10" s="15"/>
      <c r="I10" s="15"/>
      <c r="J10" s="15"/>
      <c r="K10" s="15"/>
      <c r="L10" s="15"/>
      <c r="M10" s="15">
        <v>35.74</v>
      </c>
      <c r="N10" s="15"/>
      <c r="O10" s="15"/>
      <c r="P10" s="15"/>
      <c r="Q10" s="15"/>
      <c r="R10" s="21">
        <f t="shared" si="0"/>
        <v>59.910000000000004</v>
      </c>
    </row>
    <row r="11" spans="1:18" x14ac:dyDescent="0.2">
      <c r="A11" s="22" t="s">
        <v>525</v>
      </c>
      <c r="B11" s="15"/>
      <c r="C11" s="15">
        <v>182.64</v>
      </c>
      <c r="D11" s="15">
        <v>10.66</v>
      </c>
      <c r="E11" s="15"/>
      <c r="F11" s="15"/>
      <c r="G11" s="15"/>
      <c r="H11" s="15"/>
      <c r="I11" s="15"/>
      <c r="J11" s="15"/>
      <c r="K11" s="15">
        <v>1.42</v>
      </c>
      <c r="L11" s="15"/>
      <c r="M11" s="15">
        <v>152.11000000000001</v>
      </c>
      <c r="N11" s="15"/>
      <c r="O11" s="15">
        <v>8.26</v>
      </c>
      <c r="P11" s="15"/>
      <c r="Q11" s="15">
        <v>3.43</v>
      </c>
      <c r="R11" s="21">
        <f t="shared" si="0"/>
        <v>358.52</v>
      </c>
    </row>
    <row r="12" spans="1:18" x14ac:dyDescent="0.2">
      <c r="A12" s="22" t="s">
        <v>527</v>
      </c>
      <c r="B12" s="15"/>
      <c r="C12" s="15">
        <v>23.25</v>
      </c>
      <c r="D12" s="15"/>
      <c r="E12" s="15"/>
      <c r="F12" s="15"/>
      <c r="G12" s="15"/>
      <c r="H12" s="15"/>
      <c r="I12" s="15"/>
      <c r="J12" s="15"/>
      <c r="K12" s="15">
        <v>5.5</v>
      </c>
      <c r="L12" s="15"/>
      <c r="M12" s="15">
        <v>8.23</v>
      </c>
      <c r="N12" s="15"/>
      <c r="O12" s="15"/>
      <c r="P12" s="15"/>
      <c r="Q12" s="15"/>
      <c r="R12" s="21">
        <f t="shared" si="0"/>
        <v>36.980000000000004</v>
      </c>
    </row>
    <row r="13" spans="1:18" x14ac:dyDescent="0.2">
      <c r="A13" s="22" t="s">
        <v>528</v>
      </c>
      <c r="B13" s="15"/>
      <c r="C13" s="15">
        <v>1.65</v>
      </c>
      <c r="D13" s="15"/>
      <c r="E13" s="15"/>
      <c r="F13" s="15"/>
      <c r="G13" s="15"/>
      <c r="H13" s="15"/>
      <c r="I13" s="15"/>
      <c r="J13" s="15"/>
      <c r="K13" s="15">
        <v>1.1399999999999999</v>
      </c>
      <c r="L13" s="15"/>
      <c r="M13" s="15"/>
      <c r="N13" s="15">
        <v>5.6</v>
      </c>
      <c r="O13" s="15"/>
      <c r="P13" s="15"/>
      <c r="Q13" s="15"/>
      <c r="R13" s="21">
        <f t="shared" si="0"/>
        <v>8.39</v>
      </c>
    </row>
    <row r="14" spans="1:18" x14ac:dyDescent="0.2">
      <c r="A14" s="22" t="s">
        <v>529</v>
      </c>
      <c r="B14" s="15"/>
      <c r="C14" s="15"/>
      <c r="D14" s="15"/>
      <c r="E14" s="15"/>
      <c r="F14" s="15"/>
      <c r="G14" s="15"/>
      <c r="H14" s="15">
        <v>4.58</v>
      </c>
      <c r="I14" s="15"/>
      <c r="J14" s="15"/>
      <c r="K14" s="15"/>
      <c r="L14" s="15"/>
      <c r="M14" s="15"/>
      <c r="N14" s="15"/>
      <c r="O14" s="15"/>
      <c r="P14" s="15"/>
      <c r="Q14" s="15"/>
      <c r="R14" s="21">
        <f t="shared" si="0"/>
        <v>4.58</v>
      </c>
    </row>
    <row r="15" spans="1:18" x14ac:dyDescent="0.2">
      <c r="A15" s="22" t="s">
        <v>530</v>
      </c>
      <c r="B15" s="15">
        <v>0.16</v>
      </c>
      <c r="C15" s="15">
        <v>135.63999999999999</v>
      </c>
      <c r="D15" s="15"/>
      <c r="E15" s="15"/>
      <c r="F15" s="15"/>
      <c r="G15" s="15"/>
      <c r="H15" s="15"/>
      <c r="I15" s="15"/>
      <c r="J15" s="15"/>
      <c r="K15" s="15"/>
      <c r="L15" s="15"/>
      <c r="M15" s="15">
        <v>35.5</v>
      </c>
      <c r="N15" s="15"/>
      <c r="O15" s="15"/>
      <c r="P15" s="15">
        <v>2.15</v>
      </c>
      <c r="Q15" s="15"/>
      <c r="R15" s="21">
        <f t="shared" si="0"/>
        <v>173.45</v>
      </c>
    </row>
    <row r="16" spans="1:18" x14ac:dyDescent="0.2">
      <c r="A16" s="22" t="s">
        <v>531</v>
      </c>
      <c r="B16" s="15"/>
      <c r="C16" s="15">
        <v>20</v>
      </c>
      <c r="D16" s="15"/>
      <c r="E16" s="15"/>
      <c r="F16" s="15"/>
      <c r="G16" s="15"/>
      <c r="H16" s="15"/>
      <c r="I16" s="15"/>
      <c r="J16" s="15"/>
      <c r="K16" s="15"/>
      <c r="L16" s="15"/>
      <c r="M16" s="15"/>
      <c r="N16" s="15"/>
      <c r="O16" s="15">
        <v>5</v>
      </c>
      <c r="P16" s="15"/>
      <c r="Q16" s="15"/>
      <c r="R16" s="21">
        <f t="shared" si="0"/>
        <v>25</v>
      </c>
    </row>
    <row r="17" spans="1:18" x14ac:dyDescent="0.2">
      <c r="A17" s="22" t="s">
        <v>533</v>
      </c>
      <c r="B17" s="15"/>
      <c r="C17" s="15">
        <v>0.69</v>
      </c>
      <c r="D17" s="15"/>
      <c r="E17" s="15"/>
      <c r="F17" s="15"/>
      <c r="G17" s="15"/>
      <c r="H17" s="15"/>
      <c r="I17" s="15"/>
      <c r="J17" s="15"/>
      <c r="K17" s="15"/>
      <c r="L17" s="15"/>
      <c r="M17" s="15"/>
      <c r="N17" s="15"/>
      <c r="O17" s="15"/>
      <c r="P17" s="15"/>
      <c r="Q17" s="15">
        <v>0.4</v>
      </c>
      <c r="R17" s="21">
        <f t="shared" si="0"/>
        <v>1.0899999999999999</v>
      </c>
    </row>
    <row r="18" spans="1:18" x14ac:dyDescent="0.2">
      <c r="A18" s="22" t="s">
        <v>534</v>
      </c>
      <c r="B18" s="15"/>
      <c r="C18" s="15">
        <v>0.68</v>
      </c>
      <c r="D18" s="15"/>
      <c r="E18" s="15"/>
      <c r="F18" s="15"/>
      <c r="G18" s="15"/>
      <c r="H18" s="15"/>
      <c r="I18" s="15"/>
      <c r="J18" s="15"/>
      <c r="K18" s="15"/>
      <c r="L18" s="15"/>
      <c r="M18" s="15"/>
      <c r="N18" s="15"/>
      <c r="O18" s="15"/>
      <c r="P18" s="15"/>
      <c r="Q18" s="15"/>
      <c r="R18" s="21">
        <f t="shared" si="0"/>
        <v>0.68</v>
      </c>
    </row>
    <row r="19" spans="1:18" x14ac:dyDescent="0.2">
      <c r="A19" s="22" t="s">
        <v>535</v>
      </c>
      <c r="B19" s="15"/>
      <c r="C19" s="15">
        <v>33.1</v>
      </c>
      <c r="D19" s="15"/>
      <c r="E19" s="15"/>
      <c r="F19" s="15"/>
      <c r="G19" s="15"/>
      <c r="H19" s="15"/>
      <c r="I19" s="15"/>
      <c r="J19" s="15"/>
      <c r="K19" s="15"/>
      <c r="L19" s="15"/>
      <c r="M19" s="15"/>
      <c r="N19" s="15"/>
      <c r="O19" s="15"/>
      <c r="P19" s="15"/>
      <c r="Q19" s="15">
        <v>0.36</v>
      </c>
      <c r="R19" s="21">
        <f t="shared" si="0"/>
        <v>33.46</v>
      </c>
    </row>
    <row r="20" spans="1:18" x14ac:dyDescent="0.2">
      <c r="A20" s="22" t="s">
        <v>536</v>
      </c>
      <c r="B20" s="15"/>
      <c r="C20" s="15">
        <v>63.88</v>
      </c>
      <c r="D20" s="15"/>
      <c r="E20" s="15"/>
      <c r="F20" s="15"/>
      <c r="G20" s="15"/>
      <c r="H20" s="15"/>
      <c r="I20" s="15"/>
      <c r="J20" s="15"/>
      <c r="K20" s="15"/>
      <c r="L20" s="15"/>
      <c r="M20" s="15">
        <v>51.53</v>
      </c>
      <c r="N20" s="15"/>
      <c r="O20" s="15">
        <v>5</v>
      </c>
      <c r="P20" s="15"/>
      <c r="Q20" s="15">
        <v>0.32</v>
      </c>
      <c r="R20" s="21">
        <f t="shared" si="0"/>
        <v>120.72999999999999</v>
      </c>
    </row>
    <row r="21" spans="1:18" ht="32.25" customHeight="1" thickBot="1" x14ac:dyDescent="0.25">
      <c r="A21" s="65" t="s">
        <v>239</v>
      </c>
      <c r="B21" s="102">
        <f t="shared" ref="B21:P21" si="1">SUM(B4:B20)</f>
        <v>0.16</v>
      </c>
      <c r="C21" s="102">
        <f t="shared" si="1"/>
        <v>601.83999999999992</v>
      </c>
      <c r="D21" s="102">
        <f t="shared" si="1"/>
        <v>17.170000000000002</v>
      </c>
      <c r="E21" s="102">
        <f t="shared" si="1"/>
        <v>0.03</v>
      </c>
      <c r="F21" s="102">
        <f t="shared" si="1"/>
        <v>9.7799999999999994</v>
      </c>
      <c r="G21" s="102">
        <f t="shared" si="1"/>
        <v>0</v>
      </c>
      <c r="H21" s="102">
        <f t="shared" si="1"/>
        <v>4.58</v>
      </c>
      <c r="I21" s="102">
        <f t="shared" si="1"/>
        <v>1.1000000000000001</v>
      </c>
      <c r="J21" s="102">
        <f t="shared" si="1"/>
        <v>0.63</v>
      </c>
      <c r="K21" s="102">
        <f t="shared" si="1"/>
        <v>8.06</v>
      </c>
      <c r="L21" s="102">
        <f t="shared" si="1"/>
        <v>0.03</v>
      </c>
      <c r="M21" s="102">
        <f t="shared" si="1"/>
        <v>603.66999999999996</v>
      </c>
      <c r="N21" s="102">
        <f t="shared" si="1"/>
        <v>5.6</v>
      </c>
      <c r="O21" s="102">
        <f t="shared" si="1"/>
        <v>24.02</v>
      </c>
      <c r="P21" s="102">
        <f t="shared" si="1"/>
        <v>2.44</v>
      </c>
      <c r="Q21" s="102">
        <f>SUM(Q4:Q20)</f>
        <v>21.029999999999998</v>
      </c>
      <c r="R21" s="103">
        <f>SUM(B21:Q21)</f>
        <v>1300.1399999999996</v>
      </c>
    </row>
  </sheetData>
  <mergeCells count="3">
    <mergeCell ref="A2:A3"/>
    <mergeCell ref="R2:R3"/>
    <mergeCell ref="B2:Q2"/>
  </mergeCells>
  <printOptions horizontalCentered="1"/>
  <pageMargins left="0" right="0" top="1.5354330708661419" bottom="0.74803149606299213" header="0.31496062992125984" footer="0.31496062992125984"/>
  <pageSetup scale="90" orientation="landscape" r:id="rId1"/>
  <headerFooter>
    <oddHeader>&amp;L&amp;G&amp;C&amp;"Verdana,Negrita"SUPERFICIE COMUNAL DE CEPAJES BLANCOS PARA VINIFICACIÓN (has)
REGIÓN METROPOLITANA DE SANTIAGO&amp;RCUADRO N° 58</oddHeader>
    <oddFooter>&amp;R&amp;F</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zoomScale="85" zoomScaleNormal="85" workbookViewId="0">
      <pane ySplit="3" topLeftCell="A13" activePane="bottomLeft" state="frozen"/>
      <selection pane="bottomLeft" activeCell="T34" sqref="T34"/>
    </sheetView>
  </sheetViews>
  <sheetFormatPr baseColWidth="10" defaultColWidth="11.42578125" defaultRowHeight="10.5" x14ac:dyDescent="0.15"/>
  <cols>
    <col min="1" max="1" width="17.85546875" style="4" customWidth="1"/>
    <col min="2" max="2" width="7.28515625" style="4" bestFit="1" customWidth="1"/>
    <col min="3" max="3" width="8.28515625" style="4" customWidth="1"/>
    <col min="4" max="4" width="10.140625" style="4" customWidth="1"/>
    <col min="5" max="5" width="7" style="4" customWidth="1"/>
    <col min="6" max="6" width="8.28515625" style="4" bestFit="1" customWidth="1"/>
    <col min="7" max="7" width="5.7109375" style="4" bestFit="1" customWidth="1"/>
    <col min="8" max="8" width="8.28515625" style="4" customWidth="1"/>
    <col min="9" max="9" width="7" style="4" bestFit="1" customWidth="1"/>
    <col min="10" max="10" width="5.7109375" style="4" customWidth="1"/>
    <col min="11" max="11" width="7" style="4" bestFit="1" customWidth="1"/>
    <col min="12" max="12" width="5.7109375" style="4" customWidth="1"/>
    <col min="13" max="13" width="10.140625" style="4" customWidth="1"/>
    <col min="14" max="16" width="8.28515625" style="4" bestFit="1" customWidth="1"/>
    <col min="17" max="17" width="7" style="4" customWidth="1"/>
    <col min="18" max="19" width="7" style="4" bestFit="1" customWidth="1"/>
    <col min="20" max="20" width="7" style="4" customWidth="1"/>
    <col min="21" max="22" width="10.140625" style="4" customWidth="1"/>
    <col min="23" max="23" width="5.7109375" style="4" customWidth="1"/>
    <col min="24" max="25" width="8.28515625" style="4" bestFit="1" customWidth="1"/>
    <col min="26" max="26" width="7" style="4" customWidth="1"/>
    <col min="27" max="27" width="11.42578125" style="4" customWidth="1"/>
    <col min="28" max="16384" width="11.42578125" style="4"/>
  </cols>
  <sheetData>
    <row r="1" spans="1:28" s="3" customFormat="1" ht="13.5" thickBot="1" x14ac:dyDescent="0.25">
      <c r="A1" s="3" t="s">
        <v>540</v>
      </c>
    </row>
    <row r="2" spans="1:28" ht="24" customHeight="1" x14ac:dyDescent="0.15">
      <c r="A2" s="461" t="s">
        <v>234</v>
      </c>
      <c r="B2" s="427" t="s">
        <v>492</v>
      </c>
      <c r="C2" s="428"/>
      <c r="D2" s="428"/>
      <c r="E2" s="428"/>
      <c r="F2" s="428"/>
      <c r="G2" s="428"/>
      <c r="H2" s="428"/>
      <c r="I2" s="428"/>
      <c r="J2" s="428"/>
      <c r="K2" s="428"/>
      <c r="L2" s="428"/>
      <c r="M2" s="428"/>
      <c r="N2" s="428"/>
      <c r="O2" s="428"/>
      <c r="P2" s="428"/>
      <c r="Q2" s="428"/>
      <c r="R2" s="428"/>
      <c r="S2" s="428"/>
      <c r="T2" s="428"/>
      <c r="U2" s="428"/>
      <c r="V2" s="428"/>
      <c r="W2" s="428"/>
      <c r="X2" s="428"/>
      <c r="Y2" s="428"/>
      <c r="Z2" s="428"/>
      <c r="AA2" s="429"/>
      <c r="AB2" s="430" t="s">
        <v>69</v>
      </c>
    </row>
    <row r="3" spans="1:28" ht="119.25" customHeight="1" x14ac:dyDescent="0.15">
      <c r="A3" s="462"/>
      <c r="B3" s="104" t="s">
        <v>280</v>
      </c>
      <c r="C3" s="104" t="s">
        <v>176</v>
      </c>
      <c r="D3" s="104" t="s">
        <v>177</v>
      </c>
      <c r="E3" s="104" t="s">
        <v>308</v>
      </c>
      <c r="F3" s="104" t="s">
        <v>180</v>
      </c>
      <c r="G3" s="104" t="s">
        <v>183</v>
      </c>
      <c r="H3" s="104" t="s">
        <v>281</v>
      </c>
      <c r="I3" s="104" t="s">
        <v>189</v>
      </c>
      <c r="J3" s="104" t="s">
        <v>191</v>
      </c>
      <c r="K3" s="104" t="s">
        <v>193</v>
      </c>
      <c r="L3" s="104" t="s">
        <v>195</v>
      </c>
      <c r="M3" s="104" t="s">
        <v>196</v>
      </c>
      <c r="N3" s="104" t="s">
        <v>197</v>
      </c>
      <c r="O3" s="104" t="s">
        <v>282</v>
      </c>
      <c r="P3" s="104" t="s">
        <v>203</v>
      </c>
      <c r="Q3" s="104" t="s">
        <v>204</v>
      </c>
      <c r="R3" s="104" t="s">
        <v>454</v>
      </c>
      <c r="S3" s="104" t="s">
        <v>206</v>
      </c>
      <c r="T3" s="104" t="s">
        <v>209</v>
      </c>
      <c r="U3" s="104" t="s">
        <v>212</v>
      </c>
      <c r="V3" s="104" t="s">
        <v>284</v>
      </c>
      <c r="W3" s="104" t="s">
        <v>214</v>
      </c>
      <c r="X3" s="104" t="s">
        <v>215</v>
      </c>
      <c r="Y3" s="104" t="s">
        <v>285</v>
      </c>
      <c r="Z3" s="104" t="s">
        <v>311</v>
      </c>
      <c r="AA3" s="104" t="s">
        <v>344</v>
      </c>
      <c r="AB3" s="431"/>
    </row>
    <row r="4" spans="1:28" ht="16.5" customHeight="1" x14ac:dyDescent="0.15">
      <c r="A4" s="91" t="s">
        <v>514</v>
      </c>
      <c r="B4" s="15"/>
      <c r="C4" s="15">
        <v>34.06</v>
      </c>
      <c r="D4" s="15">
        <v>147.20999999999998</v>
      </c>
      <c r="E4" s="15"/>
      <c r="F4" s="15">
        <v>27.32</v>
      </c>
      <c r="G4" s="15"/>
      <c r="H4" s="15">
        <v>3.9499999999999997</v>
      </c>
      <c r="I4" s="15">
        <v>0.02</v>
      </c>
      <c r="J4" s="15"/>
      <c r="K4" s="15"/>
      <c r="L4" s="15"/>
      <c r="M4" s="15"/>
      <c r="N4" s="15">
        <v>59.52</v>
      </c>
      <c r="O4" s="15"/>
      <c r="P4" s="15">
        <v>0.12</v>
      </c>
      <c r="Q4" s="15">
        <v>13.66</v>
      </c>
      <c r="R4" s="15"/>
      <c r="S4" s="15"/>
      <c r="T4" s="15"/>
      <c r="U4" s="15"/>
      <c r="V4" s="15">
        <v>61.230000000000004</v>
      </c>
      <c r="W4" s="15"/>
      <c r="X4" s="15"/>
      <c r="Y4" s="15">
        <v>77.489999999999995</v>
      </c>
      <c r="Z4" s="15"/>
      <c r="AA4" s="15"/>
      <c r="AB4" s="92">
        <f t="shared" ref="AB4:AB28" si="0">SUM(B4:AA4)</f>
        <v>424.58000000000004</v>
      </c>
    </row>
    <row r="5" spans="1:28" ht="16.5" customHeight="1" x14ac:dyDescent="0.15">
      <c r="A5" s="91" t="s">
        <v>515</v>
      </c>
      <c r="B5" s="15"/>
      <c r="C5" s="15">
        <v>72.349999999999994</v>
      </c>
      <c r="D5" s="15">
        <v>1153.2699999999988</v>
      </c>
      <c r="E5" s="15"/>
      <c r="F5" s="15">
        <v>48.949999999999996</v>
      </c>
      <c r="G5" s="15">
        <v>2.91</v>
      </c>
      <c r="H5" s="15">
        <v>23.48</v>
      </c>
      <c r="I5" s="15">
        <v>12.61</v>
      </c>
      <c r="J5" s="15"/>
      <c r="K5" s="15"/>
      <c r="L5" s="15">
        <v>3.5</v>
      </c>
      <c r="M5" s="15"/>
      <c r="N5" s="15">
        <v>87.669999999999987</v>
      </c>
      <c r="O5" s="15">
        <v>1.4</v>
      </c>
      <c r="P5" s="15">
        <v>21.08</v>
      </c>
      <c r="Q5" s="15">
        <v>11.88</v>
      </c>
      <c r="R5" s="15"/>
      <c r="S5" s="15"/>
      <c r="T5" s="15">
        <v>1.63</v>
      </c>
      <c r="U5" s="15">
        <v>4.55</v>
      </c>
      <c r="V5" s="15">
        <v>150.9</v>
      </c>
      <c r="W5" s="15"/>
      <c r="X5" s="15">
        <v>2.57</v>
      </c>
      <c r="Y5" s="15">
        <v>11.5</v>
      </c>
      <c r="Z5" s="15"/>
      <c r="AA5" s="15"/>
      <c r="AB5" s="92">
        <f t="shared" si="0"/>
        <v>1610.2499999999991</v>
      </c>
    </row>
    <row r="6" spans="1:28" ht="16.5" customHeight="1" x14ac:dyDescent="0.15">
      <c r="A6" s="91" t="s">
        <v>516</v>
      </c>
      <c r="B6" s="15"/>
      <c r="C6" s="15"/>
      <c r="D6" s="15">
        <v>92.15</v>
      </c>
      <c r="E6" s="15">
        <v>0.71</v>
      </c>
      <c r="F6" s="15">
        <v>0.79</v>
      </c>
      <c r="G6" s="15"/>
      <c r="H6" s="15"/>
      <c r="I6" s="15"/>
      <c r="J6" s="15"/>
      <c r="K6" s="15"/>
      <c r="L6" s="15"/>
      <c r="M6" s="15"/>
      <c r="N6" s="15"/>
      <c r="O6" s="15"/>
      <c r="P6" s="15"/>
      <c r="Q6" s="15"/>
      <c r="R6" s="15"/>
      <c r="S6" s="15"/>
      <c r="T6" s="15"/>
      <c r="U6" s="15"/>
      <c r="V6" s="15"/>
      <c r="W6" s="15"/>
      <c r="X6" s="15"/>
      <c r="Y6" s="15">
        <v>8.4</v>
      </c>
      <c r="Z6" s="15"/>
      <c r="AA6" s="15"/>
      <c r="AB6" s="92">
        <f t="shared" si="0"/>
        <v>102.05000000000001</v>
      </c>
    </row>
    <row r="7" spans="1:28" ht="16.5" customHeight="1" x14ac:dyDescent="0.15">
      <c r="A7" s="91" t="s">
        <v>517</v>
      </c>
      <c r="B7" s="15"/>
      <c r="C7" s="15"/>
      <c r="D7" s="15">
        <v>5.85</v>
      </c>
      <c r="E7" s="15"/>
      <c r="F7" s="15"/>
      <c r="G7" s="15"/>
      <c r="H7" s="15"/>
      <c r="I7" s="15"/>
      <c r="J7" s="15"/>
      <c r="K7" s="15"/>
      <c r="L7" s="15"/>
      <c r="M7" s="15"/>
      <c r="N7" s="15"/>
      <c r="O7" s="15"/>
      <c r="P7" s="15"/>
      <c r="Q7" s="15"/>
      <c r="R7" s="15"/>
      <c r="S7" s="15"/>
      <c r="T7" s="15"/>
      <c r="U7" s="15"/>
      <c r="V7" s="15">
        <v>4</v>
      </c>
      <c r="W7" s="15"/>
      <c r="X7" s="15"/>
      <c r="Y7" s="15"/>
      <c r="Z7" s="15"/>
      <c r="AA7" s="15"/>
      <c r="AB7" s="92">
        <f t="shared" si="0"/>
        <v>9.85</v>
      </c>
    </row>
    <row r="8" spans="1:28" ht="16.5" customHeight="1" x14ac:dyDescent="0.15">
      <c r="A8" s="91" t="s">
        <v>518</v>
      </c>
      <c r="B8" s="15"/>
      <c r="C8" s="15">
        <v>1.2000000000000002</v>
      </c>
      <c r="D8" s="15">
        <v>22.02</v>
      </c>
      <c r="E8" s="15"/>
      <c r="F8" s="15">
        <v>1.02</v>
      </c>
      <c r="G8" s="15"/>
      <c r="H8" s="15">
        <v>9.4700000000000006</v>
      </c>
      <c r="I8" s="15"/>
      <c r="J8" s="15"/>
      <c r="K8" s="15"/>
      <c r="L8" s="15"/>
      <c r="M8" s="15"/>
      <c r="N8" s="15">
        <v>0.25</v>
      </c>
      <c r="O8" s="15"/>
      <c r="P8" s="15">
        <v>0.1</v>
      </c>
      <c r="Q8" s="15">
        <v>3.41</v>
      </c>
      <c r="R8" s="15"/>
      <c r="S8" s="15"/>
      <c r="T8" s="15"/>
      <c r="U8" s="15"/>
      <c r="V8" s="15">
        <v>2.8000000000000003</v>
      </c>
      <c r="W8" s="15"/>
      <c r="X8" s="15"/>
      <c r="Y8" s="15"/>
      <c r="Z8" s="15"/>
      <c r="AA8" s="15"/>
      <c r="AB8" s="92">
        <f t="shared" si="0"/>
        <v>40.269999999999996</v>
      </c>
    </row>
    <row r="9" spans="1:28" ht="16.5" customHeight="1" x14ac:dyDescent="0.15">
      <c r="A9" s="91" t="s">
        <v>519</v>
      </c>
      <c r="B9" s="15"/>
      <c r="C9" s="15"/>
      <c r="D9" s="15">
        <v>45.399999999999991</v>
      </c>
      <c r="E9" s="15"/>
      <c r="F9" s="15">
        <v>1.43</v>
      </c>
      <c r="G9" s="15"/>
      <c r="H9" s="15">
        <v>0.5</v>
      </c>
      <c r="I9" s="15"/>
      <c r="J9" s="15"/>
      <c r="K9" s="15"/>
      <c r="L9" s="15"/>
      <c r="M9" s="15"/>
      <c r="N9" s="15">
        <v>21.700000000000003</v>
      </c>
      <c r="O9" s="15"/>
      <c r="P9" s="15"/>
      <c r="Q9" s="15"/>
      <c r="R9" s="15"/>
      <c r="S9" s="15">
        <v>0.5</v>
      </c>
      <c r="T9" s="15"/>
      <c r="U9" s="15"/>
      <c r="V9" s="15">
        <v>9.23</v>
      </c>
      <c r="W9" s="15"/>
      <c r="X9" s="15"/>
      <c r="Y9" s="15"/>
      <c r="Z9" s="15"/>
      <c r="AA9" s="15"/>
      <c r="AB9" s="92">
        <f t="shared" si="0"/>
        <v>78.760000000000005</v>
      </c>
    </row>
    <row r="10" spans="1:28" ht="16.5" customHeight="1" x14ac:dyDescent="0.15">
      <c r="A10" s="91" t="s">
        <v>520</v>
      </c>
      <c r="B10" s="15"/>
      <c r="C10" s="15">
        <v>12.030000000000001</v>
      </c>
      <c r="D10" s="15">
        <v>801.46999999999991</v>
      </c>
      <c r="E10" s="15">
        <v>1.34</v>
      </c>
      <c r="F10" s="15">
        <v>149.92999999999998</v>
      </c>
      <c r="G10" s="15"/>
      <c r="H10" s="15">
        <v>44.68</v>
      </c>
      <c r="I10" s="15"/>
      <c r="J10" s="15"/>
      <c r="K10" s="15"/>
      <c r="L10" s="15"/>
      <c r="M10" s="15"/>
      <c r="N10" s="15">
        <v>207.70999999999998</v>
      </c>
      <c r="O10" s="15">
        <v>2.6</v>
      </c>
      <c r="P10" s="15">
        <v>9.2200000000000006</v>
      </c>
      <c r="Q10" s="15">
        <v>0.44</v>
      </c>
      <c r="R10" s="15"/>
      <c r="S10" s="15"/>
      <c r="T10" s="15"/>
      <c r="U10" s="15">
        <v>8.6300000000000008</v>
      </c>
      <c r="V10" s="15">
        <v>145.21</v>
      </c>
      <c r="W10" s="15"/>
      <c r="X10" s="15">
        <v>0.38</v>
      </c>
      <c r="Y10" s="15">
        <v>105.97</v>
      </c>
      <c r="Z10" s="15"/>
      <c r="AA10" s="15">
        <v>26.69</v>
      </c>
      <c r="AB10" s="92">
        <f t="shared" si="0"/>
        <v>1516.3000000000002</v>
      </c>
    </row>
    <row r="11" spans="1:28" ht="16.5" customHeight="1" x14ac:dyDescent="0.15">
      <c r="A11" s="91" t="s">
        <v>521</v>
      </c>
      <c r="B11" s="15"/>
      <c r="C11" s="15">
        <v>12.06</v>
      </c>
      <c r="D11" s="15">
        <v>135.5</v>
      </c>
      <c r="E11" s="15"/>
      <c r="F11" s="15"/>
      <c r="G11" s="15"/>
      <c r="H11" s="15"/>
      <c r="I11" s="15"/>
      <c r="J11" s="15"/>
      <c r="K11" s="15"/>
      <c r="L11" s="15"/>
      <c r="M11" s="15"/>
      <c r="N11" s="15"/>
      <c r="O11" s="15"/>
      <c r="P11" s="15">
        <v>2.2000000000000002</v>
      </c>
      <c r="Q11" s="15"/>
      <c r="R11" s="15"/>
      <c r="S11" s="15"/>
      <c r="T11" s="15"/>
      <c r="U11" s="15"/>
      <c r="V11" s="15">
        <v>4.7699999999999996</v>
      </c>
      <c r="W11" s="15"/>
      <c r="X11" s="15"/>
      <c r="Y11" s="15"/>
      <c r="Z11" s="15"/>
      <c r="AA11" s="15"/>
      <c r="AB11" s="92">
        <f t="shared" si="0"/>
        <v>154.53</v>
      </c>
    </row>
    <row r="12" spans="1:28" ht="16.5" customHeight="1" x14ac:dyDescent="0.15">
      <c r="A12" s="91" t="s">
        <v>522</v>
      </c>
      <c r="B12" s="15"/>
      <c r="C12" s="15">
        <v>1.1000000000000001</v>
      </c>
      <c r="D12" s="15">
        <v>136.66</v>
      </c>
      <c r="E12" s="15"/>
      <c r="F12" s="15"/>
      <c r="G12" s="15"/>
      <c r="H12" s="15">
        <v>40.72</v>
      </c>
      <c r="I12" s="15"/>
      <c r="J12" s="15"/>
      <c r="K12" s="15"/>
      <c r="L12" s="15"/>
      <c r="M12" s="15"/>
      <c r="N12" s="15">
        <v>82.55</v>
      </c>
      <c r="O12" s="15"/>
      <c r="P12" s="15"/>
      <c r="Q12" s="15"/>
      <c r="R12" s="15"/>
      <c r="S12" s="15"/>
      <c r="T12" s="15"/>
      <c r="U12" s="15"/>
      <c r="V12" s="15">
        <v>16.399999999999999</v>
      </c>
      <c r="W12" s="15"/>
      <c r="X12" s="15"/>
      <c r="Y12" s="15">
        <v>9.4600000000000009</v>
      </c>
      <c r="Z12" s="15"/>
      <c r="AA12" s="15"/>
      <c r="AB12" s="92">
        <f t="shared" si="0"/>
        <v>286.88999999999993</v>
      </c>
    </row>
    <row r="13" spans="1:28" ht="16.5" customHeight="1" x14ac:dyDescent="0.15">
      <c r="A13" s="91" t="s">
        <v>523</v>
      </c>
      <c r="B13" s="15"/>
      <c r="C13" s="15"/>
      <c r="D13" s="15"/>
      <c r="E13" s="15"/>
      <c r="F13" s="15"/>
      <c r="G13" s="15"/>
      <c r="H13" s="15"/>
      <c r="I13" s="15"/>
      <c r="J13" s="15"/>
      <c r="K13" s="15"/>
      <c r="L13" s="15"/>
      <c r="M13" s="15"/>
      <c r="N13" s="15"/>
      <c r="O13" s="15"/>
      <c r="P13" s="15"/>
      <c r="Q13" s="15"/>
      <c r="R13" s="15"/>
      <c r="S13" s="15"/>
      <c r="T13" s="15"/>
      <c r="U13" s="15"/>
      <c r="V13" s="15"/>
      <c r="W13" s="15"/>
      <c r="X13" s="15"/>
      <c r="Y13" s="15">
        <v>33</v>
      </c>
      <c r="Z13" s="15"/>
      <c r="AA13" s="15"/>
      <c r="AB13" s="92">
        <f t="shared" si="0"/>
        <v>33</v>
      </c>
    </row>
    <row r="14" spans="1:28" ht="16.5" customHeight="1" x14ac:dyDescent="0.15">
      <c r="A14" s="91" t="s">
        <v>524</v>
      </c>
      <c r="B14" s="15"/>
      <c r="C14" s="15">
        <v>21.04</v>
      </c>
      <c r="D14" s="15">
        <v>184.95000000000002</v>
      </c>
      <c r="E14" s="15"/>
      <c r="F14" s="15">
        <v>109.3</v>
      </c>
      <c r="G14" s="15"/>
      <c r="H14" s="15">
        <v>2.4500000000000002</v>
      </c>
      <c r="I14" s="15"/>
      <c r="J14" s="15"/>
      <c r="K14" s="15"/>
      <c r="L14" s="15"/>
      <c r="M14" s="15"/>
      <c r="N14" s="15">
        <v>41.31</v>
      </c>
      <c r="O14" s="15"/>
      <c r="P14" s="15">
        <v>3.53</v>
      </c>
      <c r="Q14" s="15"/>
      <c r="R14" s="15"/>
      <c r="S14" s="15">
        <v>18.740000000000002</v>
      </c>
      <c r="T14" s="15"/>
      <c r="U14" s="15"/>
      <c r="V14" s="15">
        <v>34.559999999999995</v>
      </c>
      <c r="W14" s="15"/>
      <c r="X14" s="15"/>
      <c r="Y14" s="15">
        <v>2.06</v>
      </c>
      <c r="Z14" s="15"/>
      <c r="AA14" s="15"/>
      <c r="AB14" s="92">
        <f t="shared" si="0"/>
        <v>417.94</v>
      </c>
    </row>
    <row r="15" spans="1:28" ht="16.5" customHeight="1" x14ac:dyDescent="0.15">
      <c r="A15" s="91" t="s">
        <v>525</v>
      </c>
      <c r="B15" s="15"/>
      <c r="C15" s="15">
        <v>22.849999999999998</v>
      </c>
      <c r="D15" s="15">
        <v>342.07</v>
      </c>
      <c r="E15" s="15"/>
      <c r="F15" s="15">
        <v>91.750000000000028</v>
      </c>
      <c r="G15" s="15"/>
      <c r="H15" s="15">
        <v>50.49</v>
      </c>
      <c r="I15" s="15">
        <v>1.1499999999999999</v>
      </c>
      <c r="J15" s="15"/>
      <c r="K15" s="15"/>
      <c r="L15" s="15"/>
      <c r="M15" s="15"/>
      <c r="N15" s="15">
        <v>135.98000000000002</v>
      </c>
      <c r="O15" s="15">
        <v>2.9400000000000004</v>
      </c>
      <c r="P15" s="15">
        <v>9.3000000000000007</v>
      </c>
      <c r="Q15" s="15">
        <v>0.98</v>
      </c>
      <c r="R15" s="15">
        <v>0.55000000000000004</v>
      </c>
      <c r="S15" s="15">
        <v>19.330000000000002</v>
      </c>
      <c r="T15" s="15"/>
      <c r="U15" s="15"/>
      <c r="V15" s="15">
        <v>125.43</v>
      </c>
      <c r="W15" s="15"/>
      <c r="X15" s="15">
        <v>1.95</v>
      </c>
      <c r="Y15" s="15">
        <v>53.18</v>
      </c>
      <c r="Z15" s="15">
        <v>0.1</v>
      </c>
      <c r="AA15" s="15"/>
      <c r="AB15" s="92">
        <f t="shared" si="0"/>
        <v>858.05000000000018</v>
      </c>
    </row>
    <row r="16" spans="1:28" ht="16.5" customHeight="1" x14ac:dyDescent="0.15">
      <c r="A16" s="91" t="s">
        <v>526</v>
      </c>
      <c r="B16" s="15"/>
      <c r="C16" s="15">
        <v>0.3</v>
      </c>
      <c r="D16" s="15">
        <v>46.4</v>
      </c>
      <c r="E16" s="15"/>
      <c r="F16" s="15">
        <v>3.5</v>
      </c>
      <c r="G16" s="15"/>
      <c r="H16" s="15"/>
      <c r="I16" s="15"/>
      <c r="J16" s="15"/>
      <c r="K16" s="15"/>
      <c r="L16" s="15"/>
      <c r="M16" s="15"/>
      <c r="N16" s="15">
        <v>8.8000000000000007</v>
      </c>
      <c r="O16" s="15"/>
      <c r="P16" s="15"/>
      <c r="Q16" s="15"/>
      <c r="R16" s="15"/>
      <c r="S16" s="15"/>
      <c r="T16" s="15"/>
      <c r="U16" s="15"/>
      <c r="V16" s="15">
        <v>2.6</v>
      </c>
      <c r="W16" s="15"/>
      <c r="X16" s="15"/>
      <c r="Y16" s="15">
        <v>2.72</v>
      </c>
      <c r="Z16" s="15"/>
      <c r="AA16" s="15"/>
      <c r="AB16" s="92">
        <f t="shared" si="0"/>
        <v>64.320000000000007</v>
      </c>
    </row>
    <row r="17" spans="1:28" ht="16.5" customHeight="1" x14ac:dyDescent="0.15">
      <c r="A17" s="91" t="s">
        <v>527</v>
      </c>
      <c r="B17" s="15">
        <v>1.58</v>
      </c>
      <c r="C17" s="15">
        <v>38.100000000000009</v>
      </c>
      <c r="D17" s="15">
        <v>859.0600000000004</v>
      </c>
      <c r="E17" s="15">
        <v>1.1299999999999999</v>
      </c>
      <c r="F17" s="15">
        <v>76.97</v>
      </c>
      <c r="G17" s="15"/>
      <c r="H17" s="15">
        <v>17.22</v>
      </c>
      <c r="I17" s="15">
        <v>5.69</v>
      </c>
      <c r="J17" s="15"/>
      <c r="K17" s="15">
        <v>17.100000000000001</v>
      </c>
      <c r="L17" s="15"/>
      <c r="M17" s="15"/>
      <c r="N17" s="15">
        <v>64.77</v>
      </c>
      <c r="O17" s="15">
        <v>4.7700000000000005</v>
      </c>
      <c r="P17" s="15">
        <v>16.260000000000002</v>
      </c>
      <c r="Q17" s="15">
        <v>0.1</v>
      </c>
      <c r="R17" s="15"/>
      <c r="S17" s="15"/>
      <c r="T17" s="15"/>
      <c r="U17" s="15"/>
      <c r="V17" s="15">
        <v>59.670000000000009</v>
      </c>
      <c r="W17" s="15"/>
      <c r="X17" s="15"/>
      <c r="Y17" s="15">
        <v>46.780000000000008</v>
      </c>
      <c r="Z17" s="15"/>
      <c r="AA17" s="15"/>
      <c r="AB17" s="92">
        <f t="shared" si="0"/>
        <v>1209.2000000000005</v>
      </c>
    </row>
    <row r="18" spans="1:28" ht="16.5" customHeight="1" x14ac:dyDescent="0.15">
      <c r="A18" s="91" t="s">
        <v>528</v>
      </c>
      <c r="B18" s="15"/>
      <c r="C18" s="15">
        <v>2.2000000000000002</v>
      </c>
      <c r="D18" s="15">
        <v>83.399999999999991</v>
      </c>
      <c r="E18" s="15"/>
      <c r="F18" s="15">
        <v>0.83</v>
      </c>
      <c r="G18" s="15"/>
      <c r="H18" s="15">
        <v>0.56000000000000005</v>
      </c>
      <c r="I18" s="15"/>
      <c r="J18" s="15"/>
      <c r="K18" s="15"/>
      <c r="L18" s="15"/>
      <c r="M18" s="15"/>
      <c r="N18" s="15">
        <v>14.49</v>
      </c>
      <c r="O18" s="15"/>
      <c r="P18" s="15">
        <v>4.4200000000000008</v>
      </c>
      <c r="Q18" s="15"/>
      <c r="R18" s="15"/>
      <c r="S18" s="15"/>
      <c r="T18" s="15"/>
      <c r="U18" s="15"/>
      <c r="V18" s="15">
        <v>2.91</v>
      </c>
      <c r="W18" s="15"/>
      <c r="X18" s="15"/>
      <c r="Y18" s="15"/>
      <c r="Z18" s="15"/>
      <c r="AA18" s="15"/>
      <c r="AB18" s="92">
        <f t="shared" si="0"/>
        <v>108.80999999999999</v>
      </c>
    </row>
    <row r="19" spans="1:28" ht="16.5" customHeight="1" x14ac:dyDescent="0.15">
      <c r="A19" s="91" t="s">
        <v>529</v>
      </c>
      <c r="B19" s="15"/>
      <c r="C19" s="15"/>
      <c r="D19" s="15">
        <v>5.16</v>
      </c>
      <c r="E19" s="15"/>
      <c r="F19" s="15"/>
      <c r="G19" s="15"/>
      <c r="H19" s="15"/>
      <c r="I19" s="15"/>
      <c r="J19" s="15"/>
      <c r="K19" s="15"/>
      <c r="L19" s="15"/>
      <c r="M19" s="15"/>
      <c r="N19" s="15">
        <v>5.82</v>
      </c>
      <c r="O19" s="15"/>
      <c r="P19" s="15"/>
      <c r="Q19" s="15"/>
      <c r="R19" s="15"/>
      <c r="S19" s="15"/>
      <c r="T19" s="15"/>
      <c r="U19" s="15"/>
      <c r="V19" s="15"/>
      <c r="W19" s="15"/>
      <c r="X19" s="15"/>
      <c r="Y19" s="15"/>
      <c r="Z19" s="15"/>
      <c r="AA19" s="15"/>
      <c r="AB19" s="92">
        <f t="shared" si="0"/>
        <v>10.98</v>
      </c>
    </row>
    <row r="20" spans="1:28" ht="16.5" customHeight="1" x14ac:dyDescent="0.15">
      <c r="A20" s="91" t="s">
        <v>530</v>
      </c>
      <c r="B20" s="15"/>
      <c r="C20" s="15">
        <v>29.39</v>
      </c>
      <c r="D20" s="15">
        <v>508.49</v>
      </c>
      <c r="E20" s="15">
        <v>8.98</v>
      </c>
      <c r="F20" s="15">
        <v>41.29</v>
      </c>
      <c r="G20" s="15"/>
      <c r="H20" s="15">
        <v>11.8</v>
      </c>
      <c r="I20" s="15">
        <v>0.2</v>
      </c>
      <c r="J20" s="15">
        <v>0.14000000000000001</v>
      </c>
      <c r="K20" s="15"/>
      <c r="L20" s="15">
        <v>1.62</v>
      </c>
      <c r="M20" s="15">
        <v>0.18</v>
      </c>
      <c r="N20" s="15">
        <v>50.31</v>
      </c>
      <c r="O20" s="15"/>
      <c r="P20" s="15">
        <v>5</v>
      </c>
      <c r="Q20" s="15"/>
      <c r="R20" s="15"/>
      <c r="S20" s="15">
        <v>20.13</v>
      </c>
      <c r="T20" s="15"/>
      <c r="U20" s="15">
        <v>0.94</v>
      </c>
      <c r="V20" s="15">
        <v>24.229999999999997</v>
      </c>
      <c r="W20" s="15">
        <v>0.1</v>
      </c>
      <c r="X20" s="15">
        <v>0.62</v>
      </c>
      <c r="Y20" s="15"/>
      <c r="Z20" s="15"/>
      <c r="AA20" s="15"/>
      <c r="AB20" s="92">
        <f t="shared" si="0"/>
        <v>703.42</v>
      </c>
    </row>
    <row r="21" spans="1:28" ht="16.5" customHeight="1" x14ac:dyDescent="0.15">
      <c r="A21" s="91" t="s">
        <v>531</v>
      </c>
      <c r="B21" s="15"/>
      <c r="C21" s="15">
        <v>8.91</v>
      </c>
      <c r="D21" s="15">
        <v>275.58</v>
      </c>
      <c r="E21" s="15"/>
      <c r="F21" s="15"/>
      <c r="G21" s="15"/>
      <c r="H21" s="15"/>
      <c r="I21" s="15"/>
      <c r="J21" s="15"/>
      <c r="K21" s="15"/>
      <c r="L21" s="15"/>
      <c r="M21" s="15"/>
      <c r="N21" s="15">
        <v>3.22</v>
      </c>
      <c r="O21" s="15"/>
      <c r="P21" s="15">
        <v>5.01</v>
      </c>
      <c r="Q21" s="15"/>
      <c r="R21" s="15"/>
      <c r="S21" s="15"/>
      <c r="T21" s="15"/>
      <c r="U21" s="15"/>
      <c r="V21" s="15"/>
      <c r="W21" s="15"/>
      <c r="X21" s="15"/>
      <c r="Y21" s="15"/>
      <c r="Z21" s="15"/>
      <c r="AA21" s="15"/>
      <c r="AB21" s="92">
        <f t="shared" si="0"/>
        <v>292.72000000000003</v>
      </c>
    </row>
    <row r="22" spans="1:28" ht="16.5" customHeight="1" x14ac:dyDescent="0.15">
      <c r="A22" s="91" t="s">
        <v>532</v>
      </c>
      <c r="B22" s="15"/>
      <c r="C22" s="15"/>
      <c r="D22" s="15">
        <v>27.6</v>
      </c>
      <c r="E22" s="15"/>
      <c r="F22" s="15"/>
      <c r="G22" s="15"/>
      <c r="H22" s="15"/>
      <c r="I22" s="15"/>
      <c r="J22" s="15"/>
      <c r="K22" s="15"/>
      <c r="L22" s="15"/>
      <c r="M22" s="15"/>
      <c r="N22" s="15"/>
      <c r="O22" s="15"/>
      <c r="P22" s="15"/>
      <c r="Q22" s="15"/>
      <c r="R22" s="15"/>
      <c r="S22" s="15"/>
      <c r="T22" s="15"/>
      <c r="U22" s="15"/>
      <c r="V22" s="15"/>
      <c r="W22" s="15"/>
      <c r="X22" s="15"/>
      <c r="Y22" s="15"/>
      <c r="Z22" s="15"/>
      <c r="AA22" s="15"/>
      <c r="AB22" s="92">
        <f t="shared" si="0"/>
        <v>27.6</v>
      </c>
    </row>
    <row r="23" spans="1:28" ht="16.5" customHeight="1" x14ac:dyDescent="0.15">
      <c r="A23" s="91" t="s">
        <v>533</v>
      </c>
      <c r="B23" s="15"/>
      <c r="C23" s="15">
        <v>25.36</v>
      </c>
      <c r="D23" s="15">
        <v>382.43999999999994</v>
      </c>
      <c r="E23" s="15"/>
      <c r="F23" s="15">
        <v>39.81</v>
      </c>
      <c r="G23" s="15"/>
      <c r="H23" s="15"/>
      <c r="I23" s="15"/>
      <c r="J23" s="15"/>
      <c r="K23" s="15"/>
      <c r="L23" s="15"/>
      <c r="M23" s="15"/>
      <c r="N23" s="15">
        <v>19.13</v>
      </c>
      <c r="O23" s="15"/>
      <c r="P23" s="15">
        <v>2.0099999999999998</v>
      </c>
      <c r="Q23" s="15"/>
      <c r="R23" s="15"/>
      <c r="S23" s="15"/>
      <c r="T23" s="15"/>
      <c r="U23" s="15"/>
      <c r="V23" s="15">
        <v>12.629999999999999</v>
      </c>
      <c r="W23" s="15"/>
      <c r="X23" s="15"/>
      <c r="Y23" s="15">
        <v>12</v>
      </c>
      <c r="Z23" s="15"/>
      <c r="AA23" s="15"/>
      <c r="AB23" s="92">
        <f t="shared" si="0"/>
        <v>493.37999999999994</v>
      </c>
    </row>
    <row r="24" spans="1:28" ht="16.5" customHeight="1" x14ac:dyDescent="0.15">
      <c r="A24" s="91" t="s">
        <v>534</v>
      </c>
      <c r="B24" s="15"/>
      <c r="C24" s="15"/>
      <c r="D24" s="15">
        <v>1.85</v>
      </c>
      <c r="E24" s="15"/>
      <c r="F24" s="15"/>
      <c r="G24" s="15"/>
      <c r="H24" s="15">
        <v>0.68</v>
      </c>
      <c r="I24" s="15"/>
      <c r="J24" s="15"/>
      <c r="K24" s="15"/>
      <c r="L24" s="15"/>
      <c r="M24" s="15"/>
      <c r="N24" s="15"/>
      <c r="O24" s="15"/>
      <c r="P24" s="15"/>
      <c r="Q24" s="15"/>
      <c r="R24" s="15"/>
      <c r="S24" s="15"/>
      <c r="T24" s="15"/>
      <c r="U24" s="15"/>
      <c r="V24" s="15"/>
      <c r="W24" s="15"/>
      <c r="X24" s="15"/>
      <c r="Y24" s="15"/>
      <c r="Z24" s="15"/>
      <c r="AA24" s="15"/>
      <c r="AB24" s="92">
        <f t="shared" si="0"/>
        <v>2.5300000000000002</v>
      </c>
    </row>
    <row r="25" spans="1:28" ht="16.5" customHeight="1" x14ac:dyDescent="0.15">
      <c r="A25" s="91" t="s">
        <v>535</v>
      </c>
      <c r="B25" s="15"/>
      <c r="C25" s="15">
        <v>5.9</v>
      </c>
      <c r="D25" s="15">
        <v>198.19</v>
      </c>
      <c r="E25" s="15">
        <v>2.44</v>
      </c>
      <c r="F25" s="15">
        <v>77.600000000000009</v>
      </c>
      <c r="G25" s="15"/>
      <c r="H25" s="15">
        <v>3.78</v>
      </c>
      <c r="I25" s="15"/>
      <c r="J25" s="15"/>
      <c r="K25" s="15"/>
      <c r="L25" s="15"/>
      <c r="M25" s="15"/>
      <c r="N25" s="15">
        <v>58.18</v>
      </c>
      <c r="O25" s="15"/>
      <c r="P25" s="15">
        <v>18.100000000000001</v>
      </c>
      <c r="Q25" s="15">
        <v>1.78</v>
      </c>
      <c r="R25" s="15"/>
      <c r="S25" s="15"/>
      <c r="T25" s="15"/>
      <c r="U25" s="15"/>
      <c r="V25" s="15">
        <v>204.77</v>
      </c>
      <c r="W25" s="15"/>
      <c r="X25" s="15"/>
      <c r="Y25" s="15">
        <v>90.3</v>
      </c>
      <c r="Z25" s="15"/>
      <c r="AA25" s="15"/>
      <c r="AB25" s="92">
        <f t="shared" si="0"/>
        <v>661.04</v>
      </c>
    </row>
    <row r="26" spans="1:28" ht="16.5" customHeight="1" x14ac:dyDescent="0.15">
      <c r="A26" s="91" t="s">
        <v>536</v>
      </c>
      <c r="B26" s="15"/>
      <c r="C26" s="15">
        <v>2.9400000000000004</v>
      </c>
      <c r="D26" s="15">
        <v>53.89</v>
      </c>
      <c r="E26" s="15"/>
      <c r="F26" s="15">
        <v>5.34</v>
      </c>
      <c r="G26" s="15"/>
      <c r="H26" s="15">
        <v>3.61</v>
      </c>
      <c r="I26" s="15"/>
      <c r="J26" s="15"/>
      <c r="K26" s="15"/>
      <c r="L26" s="15"/>
      <c r="M26" s="15"/>
      <c r="N26" s="15">
        <v>28.17</v>
      </c>
      <c r="O26" s="15"/>
      <c r="P26" s="15">
        <v>1.6800000000000002</v>
      </c>
      <c r="Q26" s="15">
        <v>1.9</v>
      </c>
      <c r="R26" s="15"/>
      <c r="S26" s="15"/>
      <c r="T26" s="15"/>
      <c r="U26" s="15"/>
      <c r="V26" s="15">
        <v>6.4</v>
      </c>
      <c r="W26" s="15"/>
      <c r="X26" s="15"/>
      <c r="Y26" s="15">
        <v>0.90999999999999992</v>
      </c>
      <c r="Z26" s="15"/>
      <c r="AA26" s="15"/>
      <c r="AB26" s="92">
        <f t="shared" si="0"/>
        <v>104.84000000000002</v>
      </c>
    </row>
    <row r="27" spans="1:28" ht="16.5" customHeight="1" x14ac:dyDescent="0.15">
      <c r="A27" s="91" t="s">
        <v>537</v>
      </c>
      <c r="B27" s="15"/>
      <c r="C27" s="15"/>
      <c r="D27" s="15">
        <v>8.1999999999999993</v>
      </c>
      <c r="E27" s="15"/>
      <c r="F27" s="15">
        <v>33.32</v>
      </c>
      <c r="G27" s="15"/>
      <c r="H27" s="15">
        <v>0.4</v>
      </c>
      <c r="I27" s="15"/>
      <c r="J27" s="15"/>
      <c r="K27" s="15"/>
      <c r="L27" s="15"/>
      <c r="M27" s="15"/>
      <c r="N27" s="15"/>
      <c r="O27" s="15"/>
      <c r="P27" s="15">
        <v>4.8</v>
      </c>
      <c r="Q27" s="15"/>
      <c r="R27" s="15"/>
      <c r="S27" s="15"/>
      <c r="T27" s="15"/>
      <c r="U27" s="15"/>
      <c r="V27" s="15">
        <v>1.2</v>
      </c>
      <c r="W27" s="15"/>
      <c r="X27" s="15"/>
      <c r="Y27" s="15"/>
      <c r="Z27" s="15"/>
      <c r="AA27" s="15"/>
      <c r="AB27" s="92">
        <f t="shared" si="0"/>
        <v>47.919999999999995</v>
      </c>
    </row>
    <row r="28" spans="1:28" ht="21.75" customHeight="1" thickBot="1" x14ac:dyDescent="0.2">
      <c r="A28" s="62" t="s">
        <v>239</v>
      </c>
      <c r="B28" s="105">
        <f t="shared" ref="B28:AA28" si="1">SUM(B4:B27)</f>
        <v>1.58</v>
      </c>
      <c r="C28" s="105">
        <f t="shared" si="1"/>
        <v>289.78999999999991</v>
      </c>
      <c r="D28" s="105">
        <f t="shared" si="1"/>
        <v>5516.8099999999995</v>
      </c>
      <c r="E28" s="105">
        <f t="shared" si="1"/>
        <v>14.6</v>
      </c>
      <c r="F28" s="105">
        <f t="shared" si="1"/>
        <v>709.1500000000002</v>
      </c>
      <c r="G28" s="105">
        <f>SUM(G4:G27)</f>
        <v>2.91</v>
      </c>
      <c r="H28" s="105">
        <f t="shared" si="1"/>
        <v>213.79000000000005</v>
      </c>
      <c r="I28" s="105">
        <f t="shared" si="1"/>
        <v>19.669999999999998</v>
      </c>
      <c r="J28" s="105">
        <f>SUM(J4:J27)</f>
        <v>0.14000000000000001</v>
      </c>
      <c r="K28" s="105">
        <f>SUM(K4:K27)</f>
        <v>17.100000000000001</v>
      </c>
      <c r="L28" s="105">
        <f>SUM(L4:L27)</f>
        <v>5.12</v>
      </c>
      <c r="M28" s="105">
        <f>SUM(M4:M27)</f>
        <v>0.18</v>
      </c>
      <c r="N28" s="105">
        <f>SUM(N4:N27)</f>
        <v>889.58</v>
      </c>
      <c r="O28" s="105">
        <f t="shared" si="1"/>
        <v>11.71</v>
      </c>
      <c r="P28" s="105">
        <f t="shared" si="1"/>
        <v>102.83000000000003</v>
      </c>
      <c r="Q28" s="105">
        <f t="shared" si="1"/>
        <v>34.15</v>
      </c>
      <c r="R28" s="105">
        <f t="shared" si="1"/>
        <v>0.55000000000000004</v>
      </c>
      <c r="S28" s="105">
        <f t="shared" si="1"/>
        <v>58.7</v>
      </c>
      <c r="T28" s="105">
        <f>SUM(T4:T27)</f>
        <v>1.63</v>
      </c>
      <c r="U28" s="105">
        <f t="shared" si="1"/>
        <v>14.12</v>
      </c>
      <c r="V28" s="105">
        <f t="shared" si="1"/>
        <v>868.93999999999994</v>
      </c>
      <c r="W28" s="105">
        <f t="shared" si="1"/>
        <v>0.1</v>
      </c>
      <c r="X28" s="105">
        <f t="shared" si="1"/>
        <v>5.52</v>
      </c>
      <c r="Y28" s="105">
        <f>SUM(Y4:Y27)</f>
        <v>453.7700000000001</v>
      </c>
      <c r="Z28" s="105">
        <f t="shared" si="1"/>
        <v>0.1</v>
      </c>
      <c r="AA28" s="105">
        <f t="shared" si="1"/>
        <v>26.69</v>
      </c>
      <c r="AB28" s="106">
        <f t="shared" si="0"/>
        <v>9259.2300000000032</v>
      </c>
    </row>
  </sheetData>
  <mergeCells count="3">
    <mergeCell ref="A2:A3"/>
    <mergeCell ref="AB2:AB3"/>
    <mergeCell ref="B2:AA2"/>
  </mergeCells>
  <printOptions horizontalCentered="1"/>
  <pageMargins left="0" right="0" top="1.1417322834645669" bottom="0.15748031496062992" header="0.31496062992125984" footer="0.31496062992125984"/>
  <pageSetup scale="85" orientation="landscape" r:id="rId1"/>
  <headerFooter>
    <oddHeader>&amp;L&amp;G&amp;C&amp;"Verdana,Negrita"SUPERFICIE COMUNAL DE CEPAJES TINTOS PARA VINIFICACION (has)
REGIÓN METROPOLITANA DE SANTIAGO&amp;RCUADRO N° 59</oddHeader>
    <oddFooter>&amp;R&amp;F</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topLeftCell="A10" workbookViewId="0">
      <pane xSplit="1" topLeftCell="Q1" activePane="topRight" state="frozen"/>
      <selection pane="topRight" activeCell="AE10" sqref="AE10"/>
    </sheetView>
  </sheetViews>
  <sheetFormatPr baseColWidth="10" defaultColWidth="11.42578125" defaultRowHeight="25.5" customHeight="1" x14ac:dyDescent="0.2"/>
  <cols>
    <col min="1" max="1" width="37.42578125" style="3" customWidth="1"/>
    <col min="2" max="6" width="10.140625" style="3" customWidth="1"/>
    <col min="7" max="14" width="11.28515625" style="3" customWidth="1"/>
    <col min="15" max="15" width="11.7109375" style="3" customWidth="1"/>
    <col min="16" max="18" width="11.28515625" style="3" customWidth="1"/>
    <col min="19" max="19" width="5" style="3" hidden="1" customWidth="1"/>
    <col min="20" max="20" width="11.42578125" style="3" customWidth="1"/>
    <col min="21" max="29" width="11.42578125" style="3"/>
    <col min="30" max="30" width="15.28515625" style="3" bestFit="1" customWidth="1"/>
    <col min="31" max="16384" width="11.42578125" style="3"/>
  </cols>
  <sheetData>
    <row r="1" spans="1:30" ht="13.5" thickBot="1" x14ac:dyDescent="0.25">
      <c r="A1" s="463" t="s">
        <v>541</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30" ht="25.5" customHeight="1" thickBot="1" x14ac:dyDescent="0.25">
      <c r="A2" s="465" t="s">
        <v>66</v>
      </c>
      <c r="B2" s="467" t="s">
        <v>542</v>
      </c>
      <c r="C2" s="467"/>
      <c r="D2" s="467"/>
      <c r="E2" s="467"/>
      <c r="F2" s="467"/>
      <c r="G2" s="467"/>
      <c r="H2" s="467"/>
      <c r="I2" s="467"/>
      <c r="J2" s="467"/>
      <c r="K2" s="467"/>
      <c r="L2" s="467"/>
      <c r="M2" s="468"/>
      <c r="N2" s="469" t="s">
        <v>542</v>
      </c>
      <c r="O2" s="467"/>
      <c r="P2" s="467"/>
      <c r="Q2" s="467"/>
      <c r="R2" s="467"/>
      <c r="S2" s="467"/>
      <c r="T2" s="467"/>
      <c r="U2" s="467"/>
      <c r="V2" s="467"/>
      <c r="W2" s="467"/>
      <c r="X2" s="467"/>
      <c r="Y2" s="467"/>
      <c r="Z2" s="467"/>
      <c r="AA2" s="467"/>
      <c r="AB2" s="467"/>
      <c r="AC2" s="468"/>
    </row>
    <row r="3" spans="1:30" ht="25.5" customHeight="1" thickBot="1" x14ac:dyDescent="0.25">
      <c r="A3" s="466"/>
      <c r="B3" s="107">
        <v>1995</v>
      </c>
      <c r="C3" s="108">
        <v>1996</v>
      </c>
      <c r="D3" s="108">
        <v>1997</v>
      </c>
      <c r="E3" s="108">
        <v>1998</v>
      </c>
      <c r="F3" s="108">
        <v>1999</v>
      </c>
      <c r="G3" s="108">
        <v>2000</v>
      </c>
      <c r="H3" s="108">
        <v>2001</v>
      </c>
      <c r="I3" s="108">
        <v>2002</v>
      </c>
      <c r="J3" s="108">
        <v>2003</v>
      </c>
      <c r="K3" s="108">
        <v>2004</v>
      </c>
      <c r="L3" s="108">
        <v>2005</v>
      </c>
      <c r="M3" s="108">
        <v>2006</v>
      </c>
      <c r="N3" s="108">
        <v>2007</v>
      </c>
      <c r="O3" s="108">
        <v>2008</v>
      </c>
      <c r="P3" s="108">
        <v>2009</v>
      </c>
      <c r="Q3" s="108">
        <v>2010</v>
      </c>
      <c r="R3" s="108">
        <v>2011</v>
      </c>
      <c r="S3" s="109"/>
      <c r="T3" s="108">
        <v>2012</v>
      </c>
      <c r="U3" s="108">
        <v>2013</v>
      </c>
      <c r="V3" s="108">
        <v>2014</v>
      </c>
      <c r="W3" s="108">
        <v>2015</v>
      </c>
      <c r="X3" s="108">
        <v>2016</v>
      </c>
      <c r="Y3" s="108">
        <v>2017</v>
      </c>
      <c r="Z3" s="108">
        <v>2018</v>
      </c>
      <c r="AA3" s="108">
        <v>2019</v>
      </c>
      <c r="AB3" s="110">
        <v>2020</v>
      </c>
      <c r="AC3" s="110">
        <v>2021</v>
      </c>
    </row>
    <row r="4" spans="1:30" ht="25.5" customHeight="1" x14ac:dyDescent="0.2">
      <c r="A4" s="94" t="s">
        <v>70</v>
      </c>
      <c r="B4" s="39"/>
      <c r="C4" s="39"/>
      <c r="D4" s="39"/>
      <c r="E4" s="39"/>
      <c r="F4" s="39"/>
      <c r="G4" s="39"/>
      <c r="H4" s="39"/>
      <c r="I4" s="39"/>
      <c r="J4" s="39"/>
      <c r="K4" s="39"/>
      <c r="L4" s="39"/>
      <c r="M4" s="39"/>
      <c r="N4" s="39"/>
      <c r="O4" s="39"/>
      <c r="P4" s="39"/>
      <c r="Q4" s="39"/>
      <c r="R4" s="39"/>
      <c r="S4" s="40"/>
      <c r="T4" s="39"/>
      <c r="U4" s="39"/>
      <c r="V4" s="39"/>
      <c r="W4" s="41"/>
      <c r="X4" s="42">
        <v>15</v>
      </c>
      <c r="Y4" s="43">
        <v>15</v>
      </c>
      <c r="Z4" s="43">
        <v>15</v>
      </c>
      <c r="AA4" s="44">
        <v>15</v>
      </c>
      <c r="AB4" s="93">
        <f>'[2]TOTAL NACIONAL'!C4</f>
        <v>15</v>
      </c>
      <c r="AC4" s="93">
        <v>15</v>
      </c>
      <c r="AD4" s="162"/>
    </row>
    <row r="5" spans="1:30" ht="25.5" customHeight="1" x14ac:dyDescent="0.2">
      <c r="A5" s="7" t="s">
        <v>543</v>
      </c>
      <c r="B5" s="39"/>
      <c r="C5" s="39"/>
      <c r="D5" s="39"/>
      <c r="E5" s="39"/>
      <c r="F5" s="39"/>
      <c r="G5" s="39"/>
      <c r="H5" s="39"/>
      <c r="I5" s="39"/>
      <c r="J5" s="39"/>
      <c r="K5" s="39"/>
      <c r="L5" s="39"/>
      <c r="M5" s="39"/>
      <c r="N5" s="39"/>
      <c r="O5" s="39"/>
      <c r="P5" s="39"/>
      <c r="Q5" s="39"/>
      <c r="R5" s="39"/>
      <c r="S5" s="40"/>
      <c r="T5" s="39"/>
      <c r="U5" s="39"/>
      <c r="V5" s="45">
        <v>5</v>
      </c>
      <c r="W5" s="46">
        <v>1.98</v>
      </c>
      <c r="X5" s="46">
        <v>2.1</v>
      </c>
      <c r="Y5" s="55">
        <v>3.1</v>
      </c>
      <c r="Z5" s="55">
        <v>3.1</v>
      </c>
      <c r="AA5" s="47">
        <v>3.1</v>
      </c>
      <c r="AB5" s="93">
        <f>'[2]TOTAL NACIONAL'!C5</f>
        <v>3.4499999999999997</v>
      </c>
      <c r="AC5" s="93">
        <v>3.9499999999999997</v>
      </c>
      <c r="AD5" s="162"/>
    </row>
    <row r="6" spans="1:30" ht="25.5" customHeight="1" x14ac:dyDescent="0.2">
      <c r="A6" s="7" t="s">
        <v>544</v>
      </c>
      <c r="B6" s="39"/>
      <c r="C6" s="39"/>
      <c r="D6" s="39"/>
      <c r="E6" s="39"/>
      <c r="F6" s="39"/>
      <c r="G6" s="39"/>
      <c r="H6" s="39"/>
      <c r="I6" s="39"/>
      <c r="J6" s="39"/>
      <c r="K6" s="39"/>
      <c r="L6" s="39"/>
      <c r="M6" s="39"/>
      <c r="N6" s="39"/>
      <c r="O6" s="39"/>
      <c r="P6" s="39"/>
      <c r="Q6" s="39"/>
      <c r="R6" s="39"/>
      <c r="S6" s="40"/>
      <c r="T6" s="39"/>
      <c r="U6" s="39"/>
      <c r="V6" s="45">
        <v>4.97</v>
      </c>
      <c r="W6" s="46">
        <v>4.97</v>
      </c>
      <c r="X6" s="46">
        <v>4.97</v>
      </c>
      <c r="Y6" s="55">
        <v>4.97</v>
      </c>
      <c r="Z6" s="55">
        <v>4.97</v>
      </c>
      <c r="AA6" s="15">
        <v>4.9700000000000006</v>
      </c>
      <c r="AB6" s="93">
        <f>'[2]TOTAL NACIONAL'!C6</f>
        <v>4.9700000000000006</v>
      </c>
      <c r="AC6" s="93">
        <v>4.97</v>
      </c>
      <c r="AD6" s="162"/>
    </row>
    <row r="7" spans="1:30" ht="25.5" customHeight="1" x14ac:dyDescent="0.2">
      <c r="A7" s="7" t="s">
        <v>73</v>
      </c>
      <c r="B7" s="48"/>
      <c r="C7" s="48"/>
      <c r="D7" s="48"/>
      <c r="E7" s="48"/>
      <c r="F7" s="48"/>
      <c r="G7" s="48"/>
      <c r="H7" s="48"/>
      <c r="I7" s="48"/>
      <c r="J7" s="48"/>
      <c r="K7" s="48"/>
      <c r="L7" s="48"/>
      <c r="M7" s="48"/>
      <c r="N7" s="48"/>
      <c r="O7" s="49">
        <v>11.3</v>
      </c>
      <c r="P7" s="95">
        <v>11.61</v>
      </c>
      <c r="Q7" s="95">
        <v>103.48</v>
      </c>
      <c r="R7" s="464">
        <v>103.18</v>
      </c>
      <c r="S7" s="464"/>
      <c r="T7" s="55">
        <v>104.18</v>
      </c>
      <c r="U7" s="55">
        <v>104.18</v>
      </c>
      <c r="V7" s="55">
        <v>117.42</v>
      </c>
      <c r="W7" s="46">
        <v>57.01</v>
      </c>
      <c r="X7" s="46">
        <v>57.02</v>
      </c>
      <c r="Y7" s="55">
        <v>59.27</v>
      </c>
      <c r="Z7" s="55">
        <v>46.97</v>
      </c>
      <c r="AA7" s="55">
        <v>48.620000000000005</v>
      </c>
      <c r="AB7" s="93">
        <f>'[2]TOTAL NACIONAL'!C7</f>
        <v>49.620000000000005</v>
      </c>
      <c r="AC7" s="93">
        <v>55.310000000000031</v>
      </c>
      <c r="AD7" s="162"/>
    </row>
    <row r="8" spans="1:30" ht="25.5" customHeight="1" x14ac:dyDescent="0.2">
      <c r="A8" s="7" t="s">
        <v>74</v>
      </c>
      <c r="B8" s="48">
        <v>93</v>
      </c>
      <c r="C8" s="48">
        <v>110</v>
      </c>
      <c r="D8" s="48">
        <v>216</v>
      </c>
      <c r="E8" s="48">
        <v>615</v>
      </c>
      <c r="F8" s="48">
        <v>1141</v>
      </c>
      <c r="G8" s="48">
        <v>1804</v>
      </c>
      <c r="H8" s="48">
        <v>2067</v>
      </c>
      <c r="I8" s="48">
        <v>2126.8000000000002</v>
      </c>
      <c r="J8" s="48">
        <v>2192.1</v>
      </c>
      <c r="K8" s="48">
        <v>2192.3000000000002</v>
      </c>
      <c r="L8" s="48">
        <v>2197.6999999999998</v>
      </c>
      <c r="M8" s="48">
        <v>2270.6</v>
      </c>
      <c r="N8" s="48">
        <v>2310.6</v>
      </c>
      <c r="O8" s="50">
        <v>2060.8200000000002</v>
      </c>
      <c r="P8" s="38">
        <v>2155.21</v>
      </c>
      <c r="Q8" s="38">
        <v>2766.43</v>
      </c>
      <c r="R8" s="464">
        <v>3460.8</v>
      </c>
      <c r="S8" s="464"/>
      <c r="T8" s="55">
        <v>3511.66</v>
      </c>
      <c r="U8" s="55">
        <v>3405.05</v>
      </c>
      <c r="V8" s="55">
        <v>3383.57</v>
      </c>
      <c r="W8" s="46">
        <v>3289.55</v>
      </c>
      <c r="X8" s="46">
        <v>3087.57</v>
      </c>
      <c r="Y8" s="55">
        <v>3104.44</v>
      </c>
      <c r="Z8" s="55">
        <v>3179.22</v>
      </c>
      <c r="AA8" s="55">
        <v>3147.55</v>
      </c>
      <c r="AB8" s="93">
        <f>'[2]TOTAL NACIONAL'!C8</f>
        <v>3125.23</v>
      </c>
      <c r="AC8" s="93">
        <v>3114.8299999999995</v>
      </c>
      <c r="AD8" s="162"/>
    </row>
    <row r="9" spans="1:30" ht="25.5" customHeight="1" x14ac:dyDescent="0.2">
      <c r="A9" s="7" t="s">
        <v>75</v>
      </c>
      <c r="B9" s="48">
        <v>1860</v>
      </c>
      <c r="C9" s="48">
        <v>1807</v>
      </c>
      <c r="D9" s="48">
        <v>2128</v>
      </c>
      <c r="E9" s="48">
        <v>2962</v>
      </c>
      <c r="F9" s="48">
        <v>3673</v>
      </c>
      <c r="G9" s="48">
        <v>4782</v>
      </c>
      <c r="H9" s="48">
        <v>4965</v>
      </c>
      <c r="I9" s="48">
        <v>5006.3999999999996</v>
      </c>
      <c r="J9" s="48">
        <v>5171.2</v>
      </c>
      <c r="K9" s="48">
        <v>5169</v>
      </c>
      <c r="L9" s="48">
        <v>5524.7</v>
      </c>
      <c r="M9" s="48">
        <v>5539.7</v>
      </c>
      <c r="N9" s="48">
        <v>5566.5</v>
      </c>
      <c r="O9" s="49">
        <v>7953.25</v>
      </c>
      <c r="P9" s="38">
        <v>8522</v>
      </c>
      <c r="Q9" s="38">
        <v>9050.17</v>
      </c>
      <c r="R9" s="464">
        <v>9610.11</v>
      </c>
      <c r="S9" s="464"/>
      <c r="T9" s="55">
        <v>9466.75</v>
      </c>
      <c r="U9" s="55">
        <v>9552.81</v>
      </c>
      <c r="V9" s="55">
        <v>10162.19</v>
      </c>
      <c r="W9" s="46">
        <v>10061.013999999999</v>
      </c>
      <c r="X9" s="46">
        <v>9815.61</v>
      </c>
      <c r="Y9" s="55">
        <v>9819.0499999999993</v>
      </c>
      <c r="Z9" s="55">
        <v>9874.4699999999993</v>
      </c>
      <c r="AA9" s="55">
        <v>9657.2000000000007</v>
      </c>
      <c r="AB9" s="93">
        <f>'[2]TOTAL NACIONAL'!C9</f>
        <v>9727.19</v>
      </c>
      <c r="AC9" s="93">
        <v>8657.7599999999984</v>
      </c>
      <c r="AD9" s="162"/>
    </row>
    <row r="10" spans="1:30" ht="25.5" customHeight="1" x14ac:dyDescent="0.2">
      <c r="A10" s="7" t="s">
        <v>545</v>
      </c>
      <c r="B10" s="48">
        <v>8804</v>
      </c>
      <c r="C10" s="48">
        <v>9173</v>
      </c>
      <c r="D10" s="48">
        <v>12840</v>
      </c>
      <c r="E10" s="48">
        <v>17994</v>
      </c>
      <c r="F10" s="48">
        <v>21477</v>
      </c>
      <c r="G10" s="48">
        <v>29041</v>
      </c>
      <c r="H10" s="48">
        <v>29809</v>
      </c>
      <c r="I10" s="48">
        <v>30460.6</v>
      </c>
      <c r="J10" s="48">
        <v>31053</v>
      </c>
      <c r="K10" s="48">
        <v>31816</v>
      </c>
      <c r="L10" s="48">
        <v>32553.7</v>
      </c>
      <c r="M10" s="48">
        <v>33855.699999999997</v>
      </c>
      <c r="N10" s="48">
        <v>34257.199999999997</v>
      </c>
      <c r="O10" s="49">
        <v>34397.96</v>
      </c>
      <c r="P10" s="38">
        <v>36170.03</v>
      </c>
      <c r="Q10" s="38">
        <v>38517.300000000003</v>
      </c>
      <c r="R10" s="464">
        <v>41222.69</v>
      </c>
      <c r="S10" s="464"/>
      <c r="T10" s="55">
        <v>42192.71</v>
      </c>
      <c r="U10" s="55">
        <v>43380.02</v>
      </c>
      <c r="V10" s="55">
        <v>47382.07</v>
      </c>
      <c r="W10" s="46">
        <v>46414.182999999997</v>
      </c>
      <c r="X10" s="46">
        <v>46337.25</v>
      </c>
      <c r="Y10" s="55">
        <v>45645.63</v>
      </c>
      <c r="Z10" s="55">
        <v>45782.22</v>
      </c>
      <c r="AA10" s="55">
        <v>45142.420000000006</v>
      </c>
      <c r="AB10" s="93">
        <f>'[2]TOTAL NACIONAL'!C10</f>
        <v>45080.919999999925</v>
      </c>
      <c r="AC10" s="93">
        <v>41539.36000000003</v>
      </c>
      <c r="AD10" s="162"/>
    </row>
    <row r="11" spans="1:30" ht="25.5" customHeight="1" x14ac:dyDescent="0.2">
      <c r="A11" s="7" t="s">
        <v>77</v>
      </c>
      <c r="B11" s="48">
        <v>25768</v>
      </c>
      <c r="C11" s="48">
        <v>26010</v>
      </c>
      <c r="D11" s="48">
        <v>28868</v>
      </c>
      <c r="E11" s="48">
        <v>33900</v>
      </c>
      <c r="F11" s="48">
        <v>37543</v>
      </c>
      <c r="G11" s="48">
        <v>45050</v>
      </c>
      <c r="H11" s="48">
        <v>46400</v>
      </c>
      <c r="I11" s="48">
        <v>46877.4</v>
      </c>
      <c r="J11" s="48">
        <v>47339.9</v>
      </c>
      <c r="K11" s="48">
        <v>48272.800000000003</v>
      </c>
      <c r="L11" s="48">
        <v>49395.8</v>
      </c>
      <c r="M11" s="48">
        <v>50314.5</v>
      </c>
      <c r="N11" s="48">
        <v>50574.1</v>
      </c>
      <c r="O11" s="49">
        <v>45317.77</v>
      </c>
      <c r="P11" s="38">
        <v>49014.17</v>
      </c>
      <c r="Q11" s="38">
        <v>45850.55</v>
      </c>
      <c r="R11" s="464">
        <v>50340.31</v>
      </c>
      <c r="S11" s="464"/>
      <c r="T11" s="55">
        <v>51613.27</v>
      </c>
      <c r="U11" s="55">
        <v>51969.4</v>
      </c>
      <c r="V11" s="55">
        <v>53496.51</v>
      </c>
      <c r="W11" s="46">
        <v>53838.540999999997</v>
      </c>
      <c r="X11" s="46">
        <v>52963.199999999997</v>
      </c>
      <c r="Y11" s="55">
        <v>52617.1</v>
      </c>
      <c r="Z11" s="55">
        <v>53686.67</v>
      </c>
      <c r="AA11" s="55">
        <v>53818.680000000008</v>
      </c>
      <c r="AB11" s="93">
        <f>'[2]TOTAL NACIONAL'!C11</f>
        <v>53546.119999999995</v>
      </c>
      <c r="AC11" s="93">
        <v>52822.559999999939</v>
      </c>
      <c r="AD11" s="162"/>
    </row>
    <row r="12" spans="1:30" ht="25.5" customHeight="1" x14ac:dyDescent="0.2">
      <c r="A12" s="7" t="s">
        <v>78</v>
      </c>
      <c r="B12" s="48"/>
      <c r="C12" s="48"/>
      <c r="D12" s="48"/>
      <c r="E12" s="48"/>
      <c r="F12" s="48"/>
      <c r="G12" s="48"/>
      <c r="H12" s="48"/>
      <c r="I12" s="48"/>
      <c r="J12" s="48"/>
      <c r="K12" s="48"/>
      <c r="L12" s="48"/>
      <c r="M12" s="48"/>
      <c r="N12" s="48"/>
      <c r="O12" s="49"/>
      <c r="P12" s="38"/>
      <c r="Q12" s="38"/>
      <c r="R12" s="55"/>
      <c r="S12" s="55"/>
      <c r="T12" s="55"/>
      <c r="U12" s="55"/>
      <c r="V12" s="55"/>
      <c r="W12" s="46"/>
      <c r="X12" s="46"/>
      <c r="Y12" s="55"/>
      <c r="Z12" s="55">
        <v>10014.129999999999</v>
      </c>
      <c r="AA12" s="55">
        <v>10172.210000000003</v>
      </c>
      <c r="AB12" s="93">
        <f>'[2]TOTAL NACIONAL'!C12</f>
        <v>10422.890000000016</v>
      </c>
      <c r="AC12" s="93">
        <v>10369.680000000028</v>
      </c>
      <c r="AD12" s="162"/>
    </row>
    <row r="13" spans="1:30" ht="25.5" customHeight="1" x14ac:dyDescent="0.2">
      <c r="A13" s="7" t="s">
        <v>79</v>
      </c>
      <c r="B13" s="48">
        <v>13014</v>
      </c>
      <c r="C13" s="48">
        <v>13000</v>
      </c>
      <c r="D13" s="48">
        <v>12999</v>
      </c>
      <c r="E13" s="48">
        <v>13089</v>
      </c>
      <c r="F13" s="48">
        <v>13222</v>
      </c>
      <c r="G13" s="48">
        <v>13744</v>
      </c>
      <c r="H13" s="48">
        <v>13662</v>
      </c>
      <c r="I13" s="48">
        <v>13632.1</v>
      </c>
      <c r="J13" s="48">
        <v>13798.6</v>
      </c>
      <c r="K13" s="48">
        <v>13908.4</v>
      </c>
      <c r="L13" s="48">
        <v>13970.8</v>
      </c>
      <c r="M13" s="48">
        <v>13999.6</v>
      </c>
      <c r="N13" s="48">
        <v>14028.3</v>
      </c>
      <c r="O13" s="49">
        <v>3263.35</v>
      </c>
      <c r="P13" s="96">
        <v>3420</v>
      </c>
      <c r="Q13" s="96">
        <v>8085.54</v>
      </c>
      <c r="R13" s="464">
        <v>8507.5499999999993</v>
      </c>
      <c r="S13" s="464"/>
      <c r="T13" s="55">
        <v>8753.8700000000008</v>
      </c>
      <c r="U13" s="55">
        <v>8998.52</v>
      </c>
      <c r="V13" s="55">
        <v>9568.0499999999993</v>
      </c>
      <c r="W13" s="46">
        <v>15107.335999999999</v>
      </c>
      <c r="X13" s="46">
        <v>12092.87</v>
      </c>
      <c r="Y13" s="55">
        <v>12277.68</v>
      </c>
      <c r="Z13" s="55">
        <v>2523.69</v>
      </c>
      <c r="AA13" s="55">
        <v>2581.87</v>
      </c>
      <c r="AB13" s="93">
        <f>'[2]TOTAL NACIONAL'!C13</f>
        <v>2771.0599999999995</v>
      </c>
      <c r="AC13" s="93">
        <v>2796.2599999999993</v>
      </c>
      <c r="AD13" s="162"/>
    </row>
    <row r="14" spans="1:30" ht="25.5" customHeight="1" x14ac:dyDescent="0.2">
      <c r="A14" s="7" t="s">
        <v>80</v>
      </c>
      <c r="B14" s="51"/>
      <c r="C14" s="51"/>
      <c r="D14" s="51"/>
      <c r="E14" s="48">
        <v>5</v>
      </c>
      <c r="F14" s="48">
        <v>5</v>
      </c>
      <c r="G14" s="48">
        <v>5</v>
      </c>
      <c r="H14" s="48">
        <v>5</v>
      </c>
      <c r="I14" s="48">
        <v>4.5</v>
      </c>
      <c r="J14" s="48">
        <v>9.5</v>
      </c>
      <c r="K14" s="48">
        <v>12.5</v>
      </c>
      <c r="L14" s="48">
        <v>17.2</v>
      </c>
      <c r="M14" s="48">
        <v>17.2</v>
      </c>
      <c r="N14" s="48">
        <v>17.2</v>
      </c>
      <c r="O14" s="49">
        <v>10.6</v>
      </c>
      <c r="P14" s="96">
        <v>11.9</v>
      </c>
      <c r="Q14" s="96">
        <v>18.760000000000002</v>
      </c>
      <c r="R14" s="464">
        <v>16.3</v>
      </c>
      <c r="S14" s="464"/>
      <c r="T14" s="55">
        <v>17.8</v>
      </c>
      <c r="U14" s="55">
        <v>17.8</v>
      </c>
      <c r="V14" s="55">
        <v>54.96</v>
      </c>
      <c r="W14" s="46">
        <v>60.98</v>
      </c>
      <c r="X14" s="46">
        <v>64.849999999999994</v>
      </c>
      <c r="Y14" s="55">
        <v>78.55</v>
      </c>
      <c r="Z14" s="55">
        <v>84.55</v>
      </c>
      <c r="AA14" s="55">
        <v>84.55</v>
      </c>
      <c r="AB14" s="93">
        <f>'[2]TOTAL NACIONAL'!C14</f>
        <v>105.27</v>
      </c>
      <c r="AC14" s="93">
        <v>107.25</v>
      </c>
      <c r="AD14" s="162"/>
    </row>
    <row r="15" spans="1:30" ht="25.5" customHeight="1" x14ac:dyDescent="0.2">
      <c r="A15" s="7" t="s">
        <v>81</v>
      </c>
      <c r="B15" s="51"/>
      <c r="C15" s="51"/>
      <c r="D15" s="51"/>
      <c r="E15" s="48"/>
      <c r="F15" s="48"/>
      <c r="G15" s="48"/>
      <c r="H15" s="48"/>
      <c r="I15" s="48"/>
      <c r="J15" s="48"/>
      <c r="K15" s="48"/>
      <c r="L15" s="48"/>
      <c r="M15" s="48"/>
      <c r="N15" s="48"/>
      <c r="O15" s="49"/>
      <c r="P15" s="96"/>
      <c r="Q15" s="96"/>
      <c r="R15" s="55"/>
      <c r="S15" s="55"/>
      <c r="T15" s="55"/>
      <c r="U15" s="55"/>
      <c r="V15" s="55"/>
      <c r="W15" s="46"/>
      <c r="X15" s="46"/>
      <c r="Y15" s="55">
        <v>18.5</v>
      </c>
      <c r="Z15" s="55">
        <v>18.5</v>
      </c>
      <c r="AA15" s="55">
        <v>18.5</v>
      </c>
      <c r="AB15" s="93">
        <f>'[2]TOTAL NACIONAL'!C15</f>
        <v>18.5</v>
      </c>
      <c r="AC15" s="93">
        <v>18.899999999999999</v>
      </c>
      <c r="AD15" s="162"/>
    </row>
    <row r="16" spans="1:30" ht="25.5" customHeight="1" x14ac:dyDescent="0.2">
      <c r="A16" s="7" t="s">
        <v>82</v>
      </c>
      <c r="B16" s="51"/>
      <c r="C16" s="51"/>
      <c r="D16" s="51"/>
      <c r="E16" s="48"/>
      <c r="F16" s="48"/>
      <c r="G16" s="48"/>
      <c r="H16" s="48"/>
      <c r="I16" s="48"/>
      <c r="J16" s="48">
        <v>4.5999999999999996</v>
      </c>
      <c r="K16" s="48">
        <v>4.5999999999999996</v>
      </c>
      <c r="L16" s="48">
        <v>4.5999999999999996</v>
      </c>
      <c r="M16" s="48">
        <v>4.5999999999999996</v>
      </c>
      <c r="N16" s="48">
        <v>4.5999999999999996</v>
      </c>
      <c r="O16" s="49">
        <v>6</v>
      </c>
      <c r="P16" s="96">
        <v>6</v>
      </c>
      <c r="Q16" s="96">
        <v>6</v>
      </c>
      <c r="R16" s="464">
        <v>6</v>
      </c>
      <c r="S16" s="464"/>
      <c r="T16" s="55">
        <v>6.5</v>
      </c>
      <c r="U16" s="55">
        <v>13</v>
      </c>
      <c r="V16" s="55">
        <v>19</v>
      </c>
      <c r="W16" s="46">
        <v>24.9</v>
      </c>
      <c r="X16" s="46">
        <v>26.71</v>
      </c>
      <c r="Y16" s="55">
        <v>7.91</v>
      </c>
      <c r="Z16" s="55">
        <v>9.25</v>
      </c>
      <c r="AA16" s="55">
        <v>9.25</v>
      </c>
      <c r="AB16" s="93">
        <f>'[2]TOTAL NACIONAL'!C16</f>
        <v>13.849999999999998</v>
      </c>
      <c r="AC16" s="93">
        <v>19.03</v>
      </c>
      <c r="AD16" s="162"/>
    </row>
    <row r="17" spans="1:30" ht="25.5" customHeight="1" x14ac:dyDescent="0.2">
      <c r="A17" s="7" t="s">
        <v>546</v>
      </c>
      <c r="B17" s="51"/>
      <c r="C17" s="51"/>
      <c r="D17" s="51"/>
      <c r="E17" s="48"/>
      <c r="F17" s="48"/>
      <c r="G17" s="48"/>
      <c r="H17" s="48"/>
      <c r="I17" s="48"/>
      <c r="J17" s="48"/>
      <c r="K17" s="48"/>
      <c r="L17" s="48"/>
      <c r="M17" s="48"/>
      <c r="N17" s="48"/>
      <c r="O17" s="96"/>
      <c r="P17" s="96"/>
      <c r="Q17" s="96"/>
      <c r="R17" s="38"/>
      <c r="S17" s="2"/>
      <c r="T17" s="38"/>
      <c r="U17" s="38"/>
      <c r="V17" s="38"/>
      <c r="W17" s="38"/>
      <c r="X17" s="38"/>
      <c r="Y17" s="38"/>
      <c r="Z17" s="38"/>
      <c r="AA17" s="2"/>
      <c r="AB17" s="2"/>
      <c r="AC17" s="20">
        <v>1.94</v>
      </c>
      <c r="AD17" s="162"/>
    </row>
    <row r="18" spans="1:30" ht="25.5" customHeight="1" x14ac:dyDescent="0.2">
      <c r="A18" s="7" t="s">
        <v>96</v>
      </c>
      <c r="B18" s="48">
        <v>4854</v>
      </c>
      <c r="C18" s="48">
        <v>5904</v>
      </c>
      <c r="D18" s="48">
        <v>6499</v>
      </c>
      <c r="E18" s="48">
        <v>6823</v>
      </c>
      <c r="F18" s="48">
        <v>8296</v>
      </c>
      <c r="G18" s="48">
        <v>9450</v>
      </c>
      <c r="H18" s="48">
        <v>10063</v>
      </c>
      <c r="I18" s="48">
        <v>10461.200000000001</v>
      </c>
      <c r="J18" s="48">
        <v>10528</v>
      </c>
      <c r="K18" s="48">
        <v>10679.6</v>
      </c>
      <c r="L18" s="48">
        <v>10783.6</v>
      </c>
      <c r="M18" s="48">
        <v>10790.6</v>
      </c>
      <c r="N18" s="48">
        <v>10800.4</v>
      </c>
      <c r="O18" s="49">
        <v>11695.8</v>
      </c>
      <c r="P18" s="96">
        <v>12214.04</v>
      </c>
      <c r="Q18" s="96">
        <v>12432.55</v>
      </c>
      <c r="R18" s="464">
        <v>12679.29</v>
      </c>
      <c r="S18" s="464"/>
      <c r="T18" s="55">
        <v>12971.13</v>
      </c>
      <c r="U18" s="55">
        <v>12920.92</v>
      </c>
      <c r="V18" s="55">
        <v>13398.7</v>
      </c>
      <c r="W18" s="46">
        <v>13057.66</v>
      </c>
      <c r="X18" s="46">
        <v>12907.78</v>
      </c>
      <c r="Y18" s="55">
        <v>12256.55</v>
      </c>
      <c r="Z18" s="55">
        <v>11948.38</v>
      </c>
      <c r="AA18" s="55">
        <v>11584.869999999999</v>
      </c>
      <c r="AB18" s="93">
        <f>'[2]TOTAL NACIONAL'!C17</f>
        <v>11282.169999999989</v>
      </c>
      <c r="AC18" s="93">
        <v>10559.370000000004</v>
      </c>
      <c r="AD18" s="162"/>
    </row>
    <row r="19" spans="1:30" ht="25.5" customHeight="1" x14ac:dyDescent="0.2">
      <c r="A19" s="111" t="s">
        <v>547</v>
      </c>
      <c r="B19" s="112">
        <v>54393</v>
      </c>
      <c r="C19" s="112">
        <v>56004</v>
      </c>
      <c r="D19" s="112">
        <v>63550</v>
      </c>
      <c r="E19" s="112">
        <f>SUM(E7:E18)</f>
        <v>75388</v>
      </c>
      <c r="F19" s="112">
        <f>SUM(F7:F18)</f>
        <v>85357</v>
      </c>
      <c r="G19" s="112">
        <f>SUM(G7:G18)</f>
        <v>103876</v>
      </c>
      <c r="H19" s="112">
        <f t="shared" ref="H19:N19" si="0">SUM(H8:H18)</f>
        <v>106971</v>
      </c>
      <c r="I19" s="112">
        <f t="shared" si="0"/>
        <v>108569</v>
      </c>
      <c r="J19" s="112">
        <f t="shared" si="0"/>
        <v>110096.90000000002</v>
      </c>
      <c r="K19" s="112">
        <f t="shared" si="0"/>
        <v>112055.20000000001</v>
      </c>
      <c r="L19" s="112">
        <f t="shared" si="0"/>
        <v>114448.1</v>
      </c>
      <c r="M19" s="112">
        <f t="shared" si="0"/>
        <v>116792.50000000001</v>
      </c>
      <c r="N19" s="112">
        <f t="shared" si="0"/>
        <v>117558.9</v>
      </c>
      <c r="O19" s="113">
        <f>SUM(O7:O18)</f>
        <v>104716.85000000002</v>
      </c>
      <c r="P19" s="113">
        <f>SUM(P7:P18)</f>
        <v>111524.95999999999</v>
      </c>
      <c r="Q19" s="113">
        <f>SUM(Q7:Q18)</f>
        <v>116830.78</v>
      </c>
      <c r="R19" s="113">
        <f>SUM(R7:R18)</f>
        <v>125946.23000000001</v>
      </c>
      <c r="S19" s="114">
        <f>SUM(R19)</f>
        <v>125946.23000000001</v>
      </c>
      <c r="T19" s="113">
        <f>SUM(T7:T18)</f>
        <v>128637.87000000001</v>
      </c>
      <c r="U19" s="113">
        <f>SUM(U7:U18)</f>
        <v>130361.7</v>
      </c>
      <c r="V19" s="113">
        <f>SUM(V5:V18)</f>
        <v>137592.44000000003</v>
      </c>
      <c r="W19" s="113">
        <f>SUM(W5:W18)</f>
        <v>141918.12399999998</v>
      </c>
      <c r="X19" s="113">
        <f t="shared" ref="X19:AC19" si="1">SUM(X4:X18)</f>
        <v>137374.93000000002</v>
      </c>
      <c r="Y19" s="113">
        <f t="shared" si="1"/>
        <v>135907.75</v>
      </c>
      <c r="Z19" s="113">
        <f t="shared" si="1"/>
        <v>137191.12</v>
      </c>
      <c r="AA19" s="114">
        <f t="shared" si="1"/>
        <v>136288.79</v>
      </c>
      <c r="AB19" s="115">
        <f t="shared" si="1"/>
        <v>136166.23999999993</v>
      </c>
      <c r="AC19" s="115">
        <f t="shared" si="1"/>
        <v>130086.16999999998</v>
      </c>
      <c r="AD19" s="187"/>
    </row>
    <row r="20" spans="1:30" ht="25.5" customHeight="1" thickBot="1" x14ac:dyDescent="0.25">
      <c r="A20" s="116" t="s">
        <v>548</v>
      </c>
      <c r="B20" s="117"/>
      <c r="C20" s="118">
        <v>3</v>
      </c>
      <c r="D20" s="118">
        <v>13.5</v>
      </c>
      <c r="E20" s="118">
        <f t="shared" ref="E20:R20" si="2">SUM(E19-D19)*100/D19</f>
        <v>18.627852084972464</v>
      </c>
      <c r="F20" s="118">
        <f t="shared" si="2"/>
        <v>13.223589961267045</v>
      </c>
      <c r="G20" s="118">
        <f t="shared" si="2"/>
        <v>21.695935892779737</v>
      </c>
      <c r="H20" s="118">
        <f t="shared" si="2"/>
        <v>2.9795140359659595</v>
      </c>
      <c r="I20" s="118">
        <f t="shared" si="2"/>
        <v>1.4938628226341719</v>
      </c>
      <c r="J20" s="118">
        <f t="shared" si="2"/>
        <v>1.4073077950428052</v>
      </c>
      <c r="K20" s="118">
        <f t="shared" si="2"/>
        <v>1.7787058491201733</v>
      </c>
      <c r="L20" s="118">
        <f t="shared" si="2"/>
        <v>2.1354653777780896</v>
      </c>
      <c r="M20" s="118">
        <f t="shared" si="2"/>
        <v>2.0484394236339516</v>
      </c>
      <c r="N20" s="118">
        <f t="shared" si="2"/>
        <v>0.65620652011043479</v>
      </c>
      <c r="O20" s="118">
        <f t="shared" si="2"/>
        <v>-10.923928345705834</v>
      </c>
      <c r="P20" s="118">
        <f t="shared" si="2"/>
        <v>6.5014465198293978</v>
      </c>
      <c r="Q20" s="118">
        <f t="shared" si="2"/>
        <v>4.7575179583117606</v>
      </c>
      <c r="R20" s="118">
        <f t="shared" si="2"/>
        <v>7.8022675188850164</v>
      </c>
      <c r="S20" s="119"/>
      <c r="T20" s="118">
        <f>SUM(T19-R19)*100/R19</f>
        <v>2.1371342357766481</v>
      </c>
      <c r="U20" s="118">
        <f>SUM(U19-S19)*100/S19</f>
        <v>3.5058373720277185</v>
      </c>
      <c r="V20" s="118">
        <f t="shared" ref="V20:AA20" si="3">SUM(V19-U19)*100/U19</f>
        <v>5.5466751354117312</v>
      </c>
      <c r="W20" s="118">
        <f t="shared" si="3"/>
        <v>3.143838426006508</v>
      </c>
      <c r="X20" s="118">
        <f t="shared" si="3"/>
        <v>-3.2012782243372664</v>
      </c>
      <c r="Y20" s="118">
        <f t="shared" si="3"/>
        <v>-1.0680114632269673</v>
      </c>
      <c r="Z20" s="118">
        <f t="shared" si="3"/>
        <v>0.94429493535136544</v>
      </c>
      <c r="AA20" s="118">
        <f t="shared" si="3"/>
        <v>-0.65771749658431777</v>
      </c>
      <c r="AB20" s="120">
        <f>SUM(AB19-AA19)*100/AA19</f>
        <v>-8.9919354335800963E-2</v>
      </c>
      <c r="AC20" s="120">
        <f>SUM(AC19-AB19)*100/AB19</f>
        <v>-4.4651816779254183</v>
      </c>
      <c r="AD20" s="162"/>
    </row>
  </sheetData>
  <mergeCells count="13">
    <mergeCell ref="A1:AC1"/>
    <mergeCell ref="R18:S18"/>
    <mergeCell ref="A2:A3"/>
    <mergeCell ref="B2:M2"/>
    <mergeCell ref="N2:AC2"/>
    <mergeCell ref="R7:S7"/>
    <mergeCell ref="R8:S8"/>
    <mergeCell ref="R9:S9"/>
    <mergeCell ref="R10:S10"/>
    <mergeCell ref="R11:S11"/>
    <mergeCell ref="R13:S13"/>
    <mergeCell ref="R14:S14"/>
    <mergeCell ref="R16:S16"/>
  </mergeCells>
  <printOptions horizontalCentered="1"/>
  <pageMargins left="0.31496062992125984" right="0.31496062992125984" top="1.5354330708661419" bottom="0.74803149606299213" header="0.31496062992125984" footer="0.31496062992125984"/>
  <pageSetup paperSize="281" scale="95" orientation="landscape" r:id="rId1"/>
  <headerFooter>
    <oddHeader>&amp;L&amp;G&amp;C&amp;"Verdana,Negrita"&amp;12EVOLUCION DE LA SUPERFICIE PLANTADA DE VIDES PARA VINIFICACIÓN
AÑOS 1995 - 2019&amp;RCUADRO N° 60</oddHeader>
    <oddFooter>&amp;R&amp;F
Página &amp;P de &amp;N</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3"/>
  <sheetViews>
    <sheetView workbookViewId="0">
      <pane xSplit="1" topLeftCell="P1" activePane="topRight" state="frozen"/>
      <selection activeCell="W22" sqref="W22"/>
      <selection pane="topRight" activeCell="V22" sqref="V22"/>
    </sheetView>
  </sheetViews>
  <sheetFormatPr baseColWidth="10" defaultColWidth="11.42578125" defaultRowHeight="18.75" customHeight="1" x14ac:dyDescent="0.2"/>
  <cols>
    <col min="1" max="1" width="21.42578125" style="3" customWidth="1"/>
    <col min="2" max="7" width="9.140625" style="3" customWidth="1"/>
    <col min="8" max="12" width="10.5703125" style="3" customWidth="1"/>
    <col min="13" max="13" width="10.28515625" style="3" customWidth="1"/>
    <col min="14" max="15" width="9.85546875" style="3" customWidth="1"/>
    <col min="16" max="20" width="11.5703125" style="3" customWidth="1"/>
    <col min="21" max="27" width="11.42578125" style="3"/>
    <col min="28" max="29" width="12" style="3" bestFit="1" customWidth="1"/>
    <col min="30" max="16384" width="11.42578125" style="3"/>
  </cols>
  <sheetData>
    <row r="1" spans="1:31" ht="13.5" thickBot="1" x14ac:dyDescent="0.25">
      <c r="B1" s="3" t="s">
        <v>549</v>
      </c>
    </row>
    <row r="2" spans="1:31" ht="18.75" customHeight="1" x14ac:dyDescent="0.2">
      <c r="A2" s="470" t="s">
        <v>550</v>
      </c>
      <c r="B2" s="473" t="s">
        <v>542</v>
      </c>
      <c r="C2" s="473"/>
      <c r="D2" s="473"/>
      <c r="E2" s="473"/>
      <c r="F2" s="473"/>
      <c r="G2" s="473"/>
      <c r="H2" s="473"/>
      <c r="I2" s="473"/>
      <c r="J2" s="473"/>
      <c r="K2" s="473"/>
      <c r="L2" s="474"/>
      <c r="M2" s="478" t="s">
        <v>542</v>
      </c>
      <c r="N2" s="473"/>
      <c r="O2" s="473"/>
      <c r="P2" s="473"/>
      <c r="Q2" s="473"/>
      <c r="R2" s="473"/>
      <c r="S2" s="473"/>
      <c r="T2" s="473"/>
      <c r="U2" s="473"/>
      <c r="V2" s="473"/>
      <c r="W2" s="473"/>
      <c r="X2" s="473"/>
      <c r="Y2" s="473"/>
      <c r="Z2" s="473"/>
      <c r="AA2" s="473"/>
      <c r="AB2" s="473"/>
      <c r="AC2" s="474"/>
    </row>
    <row r="3" spans="1:31" ht="18.75" customHeight="1" thickBot="1" x14ac:dyDescent="0.25">
      <c r="A3" s="471"/>
      <c r="B3" s="475"/>
      <c r="C3" s="475"/>
      <c r="D3" s="475"/>
      <c r="E3" s="475"/>
      <c r="F3" s="475"/>
      <c r="G3" s="475"/>
      <c r="H3" s="475"/>
      <c r="I3" s="475"/>
      <c r="J3" s="475"/>
      <c r="K3" s="475"/>
      <c r="L3" s="476"/>
      <c r="M3" s="479"/>
      <c r="N3" s="475"/>
      <c r="O3" s="475"/>
      <c r="P3" s="475"/>
      <c r="Q3" s="475"/>
      <c r="R3" s="475"/>
      <c r="S3" s="475"/>
      <c r="T3" s="475"/>
      <c r="U3" s="475"/>
      <c r="V3" s="475"/>
      <c r="W3" s="475"/>
      <c r="X3" s="475"/>
      <c r="Y3" s="475"/>
      <c r="Z3" s="475"/>
      <c r="AA3" s="475"/>
      <c r="AB3" s="475"/>
      <c r="AC3" s="476"/>
    </row>
    <row r="4" spans="1:31" ht="18.75" customHeight="1" thickBot="1" x14ac:dyDescent="0.25">
      <c r="A4" s="472"/>
      <c r="B4" s="121">
        <v>1994</v>
      </c>
      <c r="C4" s="122">
        <v>1995</v>
      </c>
      <c r="D4" s="122">
        <v>1996</v>
      </c>
      <c r="E4" s="122">
        <v>1997</v>
      </c>
      <c r="F4" s="122">
        <v>1998</v>
      </c>
      <c r="G4" s="122">
        <v>1999</v>
      </c>
      <c r="H4" s="122">
        <v>2000</v>
      </c>
      <c r="I4" s="122">
        <v>2001</v>
      </c>
      <c r="J4" s="122">
        <v>2002</v>
      </c>
      <c r="K4" s="122">
        <v>2003</v>
      </c>
      <c r="L4" s="122">
        <v>2004</v>
      </c>
      <c r="M4" s="122">
        <v>2005</v>
      </c>
      <c r="N4" s="122">
        <v>2006</v>
      </c>
      <c r="O4" s="122">
        <v>2007</v>
      </c>
      <c r="P4" s="122">
        <v>2008</v>
      </c>
      <c r="Q4" s="122">
        <v>2009</v>
      </c>
      <c r="R4" s="122">
        <v>2010</v>
      </c>
      <c r="S4" s="122">
        <v>2011</v>
      </c>
      <c r="T4" s="123">
        <v>2012</v>
      </c>
      <c r="U4" s="123">
        <v>2013</v>
      </c>
      <c r="V4" s="123">
        <v>2014</v>
      </c>
      <c r="W4" s="123">
        <v>2015</v>
      </c>
      <c r="X4" s="123">
        <v>2016</v>
      </c>
      <c r="Y4" s="123">
        <v>2017</v>
      </c>
      <c r="Z4" s="123">
        <v>2018</v>
      </c>
      <c r="AA4" s="123">
        <v>2019</v>
      </c>
      <c r="AB4" s="124">
        <v>2020</v>
      </c>
      <c r="AC4" s="181">
        <v>2021</v>
      </c>
    </row>
    <row r="5" spans="1:31" ht="18.75" customHeight="1" x14ac:dyDescent="0.2">
      <c r="A5" s="125" t="s">
        <v>551</v>
      </c>
      <c r="B5" s="52">
        <v>11112</v>
      </c>
      <c r="C5" s="52">
        <v>12281</v>
      </c>
      <c r="D5" s="52">
        <v>13094</v>
      </c>
      <c r="E5" s="52">
        <v>15995</v>
      </c>
      <c r="F5" s="52">
        <v>21094</v>
      </c>
      <c r="G5" s="52">
        <v>26172</v>
      </c>
      <c r="H5" s="52">
        <v>35967</v>
      </c>
      <c r="I5" s="52">
        <v>38227</v>
      </c>
      <c r="J5" s="52">
        <v>39261</v>
      </c>
      <c r="K5" s="52">
        <v>39731.4</v>
      </c>
      <c r="L5" s="52">
        <v>40085.599999999999</v>
      </c>
      <c r="M5" s="52">
        <v>40440.699999999997</v>
      </c>
      <c r="N5" s="52">
        <v>40788.6</v>
      </c>
      <c r="O5" s="52">
        <v>40765.9</v>
      </c>
      <c r="P5" s="52">
        <v>38806.269999999997</v>
      </c>
      <c r="Q5" s="52">
        <v>40727.949999999997</v>
      </c>
      <c r="R5" s="52">
        <v>38425.67</v>
      </c>
      <c r="S5" s="52">
        <v>40836.949999999997</v>
      </c>
      <c r="T5" s="52">
        <v>41521.93</v>
      </c>
      <c r="U5" s="52">
        <v>42195.360000000001</v>
      </c>
      <c r="V5" s="52">
        <v>44176.37</v>
      </c>
      <c r="W5" s="52">
        <v>43211.01</v>
      </c>
      <c r="X5" s="52">
        <v>42408.65</v>
      </c>
      <c r="Y5" s="52">
        <v>41155.97</v>
      </c>
      <c r="Z5" s="52">
        <v>41098.58</v>
      </c>
      <c r="AA5" s="52">
        <v>40204.730000000003</v>
      </c>
      <c r="AB5" s="52">
        <v>40053.480000000003</v>
      </c>
      <c r="AC5" s="182">
        <v>37754.090000000055</v>
      </c>
      <c r="AD5" s="184"/>
      <c r="AE5" s="185"/>
    </row>
    <row r="6" spans="1:31" ht="18.75" customHeight="1" x14ac:dyDescent="0.2">
      <c r="A6" s="125" t="s">
        <v>252</v>
      </c>
      <c r="B6" s="52">
        <v>2353</v>
      </c>
      <c r="C6" s="52">
        <v>2704</v>
      </c>
      <c r="D6" s="52">
        <v>3234</v>
      </c>
      <c r="E6" s="52">
        <v>5411</v>
      </c>
      <c r="F6" s="52">
        <v>8414</v>
      </c>
      <c r="G6" s="52">
        <v>10261</v>
      </c>
      <c r="H6" s="52">
        <v>12824</v>
      </c>
      <c r="I6" s="52">
        <v>12887</v>
      </c>
      <c r="J6" s="52">
        <v>12768</v>
      </c>
      <c r="K6" s="52">
        <v>12878.8</v>
      </c>
      <c r="L6" s="52">
        <v>12941.5</v>
      </c>
      <c r="M6" s="52">
        <v>13141.8</v>
      </c>
      <c r="N6" s="52">
        <v>13367.7</v>
      </c>
      <c r="O6" s="52">
        <v>13283</v>
      </c>
      <c r="P6" s="52">
        <v>9656.2000000000007</v>
      </c>
      <c r="Q6" s="52">
        <v>10040.5</v>
      </c>
      <c r="R6" s="52">
        <v>10640.15</v>
      </c>
      <c r="S6" s="52">
        <v>11431.95</v>
      </c>
      <c r="T6" s="52">
        <v>11649.07</v>
      </c>
      <c r="U6" s="52">
        <v>11925.19</v>
      </c>
      <c r="V6" s="52">
        <v>12480.13</v>
      </c>
      <c r="W6" s="52">
        <v>12242.78</v>
      </c>
      <c r="X6" s="52">
        <v>12056.67</v>
      </c>
      <c r="Y6" s="52">
        <v>11702.93</v>
      </c>
      <c r="Z6" s="52">
        <v>11843.75</v>
      </c>
      <c r="AA6" s="52">
        <v>11757.17</v>
      </c>
      <c r="AB6" s="52">
        <v>11366.2</v>
      </c>
      <c r="AC6" s="182">
        <v>10819.090000000006</v>
      </c>
      <c r="AD6" s="184"/>
      <c r="AE6" s="185"/>
    </row>
    <row r="7" spans="1:31" ht="18.75" customHeight="1" x14ac:dyDescent="0.2">
      <c r="A7" s="125" t="s">
        <v>552</v>
      </c>
      <c r="B7" s="52">
        <v>4150</v>
      </c>
      <c r="C7" s="52">
        <v>4402</v>
      </c>
      <c r="D7" s="52">
        <v>4503</v>
      </c>
      <c r="E7" s="52">
        <v>5563</v>
      </c>
      <c r="F7" s="52">
        <v>6705</v>
      </c>
      <c r="G7" s="52">
        <v>6907</v>
      </c>
      <c r="H7" s="52">
        <v>7672</v>
      </c>
      <c r="I7" s="52">
        <v>7567</v>
      </c>
      <c r="J7" s="52">
        <v>7561</v>
      </c>
      <c r="K7" s="52">
        <v>7565.4</v>
      </c>
      <c r="L7" s="52">
        <v>7721.9</v>
      </c>
      <c r="M7" s="52">
        <v>8156.4</v>
      </c>
      <c r="N7" s="52">
        <v>8548.4</v>
      </c>
      <c r="O7" s="52">
        <v>8733.4</v>
      </c>
      <c r="P7" s="52">
        <v>12739.27</v>
      </c>
      <c r="Q7" s="52">
        <v>13082.29</v>
      </c>
      <c r="R7" s="52">
        <v>10834.02</v>
      </c>
      <c r="S7" s="52">
        <v>10970.36</v>
      </c>
      <c r="T7" s="52">
        <v>10570.91</v>
      </c>
      <c r="U7" s="52">
        <v>10693.92</v>
      </c>
      <c r="V7" s="52">
        <v>11633.83</v>
      </c>
      <c r="W7" s="52">
        <v>11698.3</v>
      </c>
      <c r="X7" s="52">
        <v>11434.73</v>
      </c>
      <c r="Y7" s="52">
        <v>11297.15</v>
      </c>
      <c r="Z7" s="52">
        <v>11241.53</v>
      </c>
      <c r="AA7" s="52">
        <v>11124.33</v>
      </c>
      <c r="AB7" s="52">
        <v>10919.79</v>
      </c>
      <c r="AC7" s="182">
        <v>10345.260000000002</v>
      </c>
      <c r="AD7" s="184"/>
      <c r="AE7" s="185"/>
    </row>
    <row r="8" spans="1:31" ht="18.75" customHeight="1" x14ac:dyDescent="0.2">
      <c r="A8" s="125" t="s">
        <v>553</v>
      </c>
      <c r="B8" s="52">
        <v>5981</v>
      </c>
      <c r="C8" s="52">
        <v>6135</v>
      </c>
      <c r="D8" s="52">
        <v>6172</v>
      </c>
      <c r="E8" s="52">
        <v>6576</v>
      </c>
      <c r="F8" s="52">
        <v>6756</v>
      </c>
      <c r="G8" s="52">
        <v>6564</v>
      </c>
      <c r="H8" s="52">
        <v>6790</v>
      </c>
      <c r="I8" s="52">
        <v>6673</v>
      </c>
      <c r="J8" s="52">
        <v>7041</v>
      </c>
      <c r="K8" s="52">
        <v>7368</v>
      </c>
      <c r="L8" s="52">
        <v>7741.1</v>
      </c>
      <c r="M8" s="52">
        <v>8378.7000000000007</v>
      </c>
      <c r="N8" s="52">
        <v>8697.2999999999993</v>
      </c>
      <c r="O8" s="52">
        <v>8862.2999999999993</v>
      </c>
      <c r="P8" s="52">
        <v>11243.56</v>
      </c>
      <c r="Q8" s="52">
        <v>12159.06</v>
      </c>
      <c r="R8" s="52">
        <v>13277.82</v>
      </c>
      <c r="S8" s="52">
        <v>13922.32</v>
      </c>
      <c r="T8" s="52">
        <v>14131.97</v>
      </c>
      <c r="U8" s="52">
        <v>14392.98</v>
      </c>
      <c r="V8" s="52">
        <v>15142.33</v>
      </c>
      <c r="W8" s="52">
        <v>15172.99</v>
      </c>
      <c r="X8" s="52">
        <v>14999.23</v>
      </c>
      <c r="Y8" s="52">
        <v>15161.98</v>
      </c>
      <c r="Z8" s="52">
        <v>15383.48</v>
      </c>
      <c r="AA8" s="52">
        <v>15222.18</v>
      </c>
      <c r="AB8" s="52">
        <v>15224.260000000009</v>
      </c>
      <c r="AC8" s="182">
        <v>14316.490000000007</v>
      </c>
      <c r="AD8" s="184"/>
      <c r="AE8" s="185"/>
    </row>
    <row r="9" spans="1:31" ht="18.75" customHeight="1" x14ac:dyDescent="0.2">
      <c r="A9" s="125" t="s">
        <v>554</v>
      </c>
      <c r="B9" s="52">
        <v>103</v>
      </c>
      <c r="C9" s="52">
        <v>106</v>
      </c>
      <c r="D9" s="52">
        <v>93</v>
      </c>
      <c r="E9" s="52">
        <v>98</v>
      </c>
      <c r="F9" s="52">
        <v>104</v>
      </c>
      <c r="G9" s="52">
        <v>95</v>
      </c>
      <c r="H9" s="52">
        <v>76</v>
      </c>
      <c r="I9" s="52">
        <v>49</v>
      </c>
      <c r="J9" s="52">
        <v>52</v>
      </c>
      <c r="K9" s="52">
        <v>51.4</v>
      </c>
      <c r="L9" s="52">
        <v>75.900000000000006</v>
      </c>
      <c r="M9" s="52">
        <v>73.2</v>
      </c>
      <c r="N9" s="52">
        <v>76.400000000000006</v>
      </c>
      <c r="O9" s="52">
        <v>76.400000000000006</v>
      </c>
      <c r="P9" s="52">
        <v>56.58</v>
      </c>
      <c r="Q9" s="52">
        <v>56.58</v>
      </c>
      <c r="R9" s="52">
        <v>55.78</v>
      </c>
      <c r="S9" s="52">
        <v>55.8</v>
      </c>
      <c r="T9" s="52">
        <v>55.8</v>
      </c>
      <c r="U9" s="52">
        <v>55.8</v>
      </c>
      <c r="V9" s="52">
        <v>56.04</v>
      </c>
      <c r="W9" s="52">
        <v>45.53</v>
      </c>
      <c r="X9" s="52">
        <v>39.04</v>
      </c>
      <c r="Y9" s="52">
        <v>35.840000000000003</v>
      </c>
      <c r="Z9" s="52">
        <v>38.090000000000003</v>
      </c>
      <c r="AA9" s="52">
        <v>39.200000000000003</v>
      </c>
      <c r="AB9" s="52">
        <v>39.04</v>
      </c>
      <c r="AC9" s="182">
        <v>39.409999999999997</v>
      </c>
      <c r="AD9" s="184"/>
      <c r="AE9" s="185"/>
    </row>
    <row r="10" spans="1:31" ht="18.75" customHeight="1" x14ac:dyDescent="0.2">
      <c r="A10" s="125" t="s">
        <v>555</v>
      </c>
      <c r="B10" s="52">
        <v>138</v>
      </c>
      <c r="C10" s="52">
        <v>215</v>
      </c>
      <c r="D10" s="52">
        <v>287</v>
      </c>
      <c r="E10" s="52">
        <v>411</v>
      </c>
      <c r="F10" s="52">
        <v>589</v>
      </c>
      <c r="G10" s="52">
        <v>839</v>
      </c>
      <c r="H10" s="52">
        <v>1613</v>
      </c>
      <c r="I10" s="52">
        <v>1450</v>
      </c>
      <c r="J10" s="52">
        <v>1434</v>
      </c>
      <c r="K10" s="52">
        <v>1422</v>
      </c>
      <c r="L10" s="52">
        <v>1440</v>
      </c>
      <c r="M10" s="52">
        <v>1360.8</v>
      </c>
      <c r="N10" s="52">
        <v>1381.9</v>
      </c>
      <c r="O10" s="52">
        <v>1412.8</v>
      </c>
      <c r="P10" s="52">
        <v>2597.9899999999998</v>
      </c>
      <c r="Q10" s="52">
        <v>2884.04</v>
      </c>
      <c r="R10" s="52">
        <v>3306.82</v>
      </c>
      <c r="S10" s="52">
        <v>3729.32</v>
      </c>
      <c r="T10" s="52">
        <v>4012.45</v>
      </c>
      <c r="U10" s="52">
        <v>4059.89</v>
      </c>
      <c r="V10" s="52">
        <v>4195.8500000000004</v>
      </c>
      <c r="W10" s="52">
        <v>4148.55</v>
      </c>
      <c r="X10" s="52">
        <v>4090.53</v>
      </c>
      <c r="Y10" s="52">
        <v>4041.04</v>
      </c>
      <c r="Z10" s="52">
        <v>4143.6099999999997</v>
      </c>
      <c r="AA10" s="52">
        <v>4045.01</v>
      </c>
      <c r="AB10" s="52">
        <v>4178.7799999999979</v>
      </c>
      <c r="AC10" s="182">
        <v>3909.89</v>
      </c>
      <c r="AD10" s="184"/>
      <c r="AE10" s="185"/>
    </row>
    <row r="11" spans="1:31" ht="18.75" customHeight="1" x14ac:dyDescent="0.2">
      <c r="A11" s="125" t="s">
        <v>556</v>
      </c>
      <c r="B11" s="52">
        <v>307</v>
      </c>
      <c r="C11" s="52">
        <v>296</v>
      </c>
      <c r="D11" s="52">
        <v>317</v>
      </c>
      <c r="E11" s="52">
        <v>338</v>
      </c>
      <c r="F11" s="52">
        <v>348</v>
      </c>
      <c r="G11" s="52">
        <v>286</v>
      </c>
      <c r="H11" s="52">
        <v>286</v>
      </c>
      <c r="I11" s="52">
        <v>286</v>
      </c>
      <c r="J11" s="52">
        <v>283</v>
      </c>
      <c r="K11" s="52">
        <v>288.3</v>
      </c>
      <c r="L11" s="52">
        <v>292.7</v>
      </c>
      <c r="M11" s="52">
        <v>304.5</v>
      </c>
      <c r="N11" s="52">
        <v>304.5</v>
      </c>
      <c r="O11" s="52">
        <v>304.5</v>
      </c>
      <c r="P11" s="52">
        <v>333.22</v>
      </c>
      <c r="Q11" s="52">
        <v>367.17</v>
      </c>
      <c r="R11" s="52">
        <v>400.25</v>
      </c>
      <c r="S11" s="52">
        <v>409.36</v>
      </c>
      <c r="T11" s="52">
        <v>442.21</v>
      </c>
      <c r="U11" s="52">
        <v>424.37</v>
      </c>
      <c r="V11" s="52">
        <v>420.1</v>
      </c>
      <c r="W11" s="52">
        <v>423.34</v>
      </c>
      <c r="X11" s="52">
        <v>412.81</v>
      </c>
      <c r="Y11" s="52">
        <v>410.96</v>
      </c>
      <c r="Z11" s="52">
        <v>437.17</v>
      </c>
      <c r="AA11" s="52">
        <v>393.54</v>
      </c>
      <c r="AB11" s="52">
        <v>381.87000000000018</v>
      </c>
      <c r="AC11" s="182">
        <v>362.21</v>
      </c>
      <c r="AD11" s="184"/>
      <c r="AE11" s="185"/>
    </row>
    <row r="12" spans="1:31" ht="18.75" customHeight="1" x14ac:dyDescent="0.2">
      <c r="A12" s="125" t="s">
        <v>557</v>
      </c>
      <c r="B12" s="52">
        <v>2708</v>
      </c>
      <c r="C12" s="52">
        <v>2649</v>
      </c>
      <c r="D12" s="52">
        <v>2616</v>
      </c>
      <c r="E12" s="52">
        <v>2427</v>
      </c>
      <c r="F12" s="52">
        <v>2425</v>
      </c>
      <c r="G12" s="52">
        <v>2355</v>
      </c>
      <c r="H12" s="52">
        <v>1892</v>
      </c>
      <c r="I12" s="52">
        <v>1860</v>
      </c>
      <c r="J12" s="52">
        <v>1843</v>
      </c>
      <c r="K12" s="52">
        <v>1820.5</v>
      </c>
      <c r="L12" s="52">
        <v>1715.1</v>
      </c>
      <c r="M12" s="52">
        <v>1708.4</v>
      </c>
      <c r="N12" s="52">
        <v>1727.4</v>
      </c>
      <c r="O12" s="52">
        <v>1719.3</v>
      </c>
      <c r="P12" s="52">
        <v>779.3</v>
      </c>
      <c r="Q12" s="52">
        <v>846.31</v>
      </c>
      <c r="R12" s="52">
        <v>929.71</v>
      </c>
      <c r="S12" s="52">
        <v>958.98</v>
      </c>
      <c r="T12" s="52">
        <v>920.91</v>
      </c>
      <c r="U12" s="52">
        <v>902.5</v>
      </c>
      <c r="V12" s="52">
        <v>968.1</v>
      </c>
      <c r="W12" s="52">
        <v>958.77</v>
      </c>
      <c r="X12" s="52">
        <v>849.37</v>
      </c>
      <c r="Y12" s="52">
        <v>818.76</v>
      </c>
      <c r="Z12" s="52">
        <v>798.91</v>
      </c>
      <c r="AA12" s="52">
        <v>740.81</v>
      </c>
      <c r="AB12" s="52">
        <v>700.66999999999973</v>
      </c>
      <c r="AC12" s="182">
        <v>677.52000000000032</v>
      </c>
      <c r="AD12" s="184"/>
      <c r="AE12" s="185"/>
    </row>
    <row r="13" spans="1:31" ht="18.75" customHeight="1" x14ac:dyDescent="0.2">
      <c r="A13" s="125" t="s">
        <v>558</v>
      </c>
      <c r="B13" s="52">
        <v>15990</v>
      </c>
      <c r="C13" s="52">
        <v>15280</v>
      </c>
      <c r="D13" s="52">
        <v>15280</v>
      </c>
      <c r="E13" s="52">
        <v>15241</v>
      </c>
      <c r="F13" s="52">
        <v>15442</v>
      </c>
      <c r="G13" s="52">
        <v>15457</v>
      </c>
      <c r="H13" s="52">
        <v>15179</v>
      </c>
      <c r="I13" s="52">
        <v>15070</v>
      </c>
      <c r="J13" s="52">
        <v>14949</v>
      </c>
      <c r="K13" s="52">
        <v>14952.7</v>
      </c>
      <c r="L13" s="52">
        <v>14865</v>
      </c>
      <c r="M13" s="52">
        <v>14909.4</v>
      </c>
      <c r="N13" s="52">
        <v>14955</v>
      </c>
      <c r="O13" s="52">
        <v>15042</v>
      </c>
      <c r="P13" s="52">
        <v>3374.27</v>
      </c>
      <c r="Q13" s="52">
        <v>3868.29</v>
      </c>
      <c r="R13" s="52">
        <v>5855.13</v>
      </c>
      <c r="S13" s="52">
        <v>7079.16</v>
      </c>
      <c r="T13" s="52">
        <v>7247.52</v>
      </c>
      <c r="U13" s="52">
        <v>7338.68</v>
      </c>
      <c r="V13" s="52">
        <v>7652.58</v>
      </c>
      <c r="W13" s="52">
        <v>12520.57</v>
      </c>
      <c r="X13" s="52">
        <v>9684.2000000000007</v>
      </c>
      <c r="Y13" s="52">
        <v>10056.120000000001</v>
      </c>
      <c r="Z13" s="52">
        <v>10236.540000000001</v>
      </c>
      <c r="AA13" s="52">
        <v>10319.379999999999</v>
      </c>
      <c r="AB13" s="52">
        <v>10442.589999999998</v>
      </c>
      <c r="AC13" s="182">
        <v>10464.719999999996</v>
      </c>
      <c r="AD13" s="184"/>
      <c r="AE13" s="185"/>
    </row>
    <row r="14" spans="1:31" ht="18.75" customHeight="1" x14ac:dyDescent="0.2">
      <c r="A14" s="125" t="s">
        <v>250</v>
      </c>
      <c r="B14" s="52"/>
      <c r="C14" s="52"/>
      <c r="D14" s="52"/>
      <c r="E14" s="52">
        <v>330</v>
      </c>
      <c r="F14" s="52">
        <v>1167</v>
      </c>
      <c r="G14" s="52">
        <v>2306</v>
      </c>
      <c r="H14" s="52">
        <v>4719</v>
      </c>
      <c r="I14" s="52">
        <v>5407</v>
      </c>
      <c r="J14" s="52">
        <v>5805</v>
      </c>
      <c r="K14" s="52">
        <v>6045</v>
      </c>
      <c r="L14" s="52">
        <v>6545.4</v>
      </c>
      <c r="M14" s="52">
        <v>6849.2</v>
      </c>
      <c r="N14" s="52">
        <v>7182.7</v>
      </c>
      <c r="O14" s="52">
        <v>7283.7</v>
      </c>
      <c r="P14" s="52">
        <v>8248.83</v>
      </c>
      <c r="Q14" s="52">
        <v>8826.7000000000007</v>
      </c>
      <c r="R14" s="52">
        <v>9501.99</v>
      </c>
      <c r="S14" s="52">
        <v>10040</v>
      </c>
      <c r="T14" s="52">
        <v>10418.06</v>
      </c>
      <c r="U14" s="52">
        <v>10732.48</v>
      </c>
      <c r="V14" s="52">
        <v>11319.49</v>
      </c>
      <c r="W14" s="52">
        <v>10860.86</v>
      </c>
      <c r="X14" s="52">
        <v>10503.29</v>
      </c>
      <c r="Y14" s="52">
        <v>10249.56</v>
      </c>
      <c r="Z14" s="52">
        <v>10646.77</v>
      </c>
      <c r="AA14" s="52">
        <v>10732.12</v>
      </c>
      <c r="AB14" s="52">
        <v>10836.809999999994</v>
      </c>
      <c r="AC14" s="182">
        <v>10318.799999999997</v>
      </c>
      <c r="AD14" s="184"/>
      <c r="AE14" s="185"/>
    </row>
    <row r="15" spans="1:31" ht="18.75" customHeight="1" x14ac:dyDescent="0.2">
      <c r="A15" s="125" t="s">
        <v>253</v>
      </c>
      <c r="B15" s="52"/>
      <c r="C15" s="52"/>
      <c r="D15" s="52">
        <v>19</v>
      </c>
      <c r="E15" s="52">
        <v>201</v>
      </c>
      <c r="F15" s="52">
        <v>568</v>
      </c>
      <c r="G15" s="52">
        <v>1019</v>
      </c>
      <c r="H15" s="52">
        <v>2039</v>
      </c>
      <c r="I15" s="52">
        <v>2197</v>
      </c>
      <c r="J15" s="52">
        <v>2347</v>
      </c>
      <c r="K15" s="52">
        <v>2467.6999999999998</v>
      </c>
      <c r="L15" s="52">
        <v>2754.2</v>
      </c>
      <c r="M15" s="52">
        <v>2988.2</v>
      </c>
      <c r="N15" s="52">
        <v>3369.6</v>
      </c>
      <c r="O15" s="52">
        <v>3513</v>
      </c>
      <c r="P15" s="52">
        <v>5390.71</v>
      </c>
      <c r="Q15" s="52">
        <v>6027.01</v>
      </c>
      <c r="R15" s="52">
        <v>6886.77</v>
      </c>
      <c r="S15" s="52">
        <v>7393.48</v>
      </c>
      <c r="T15" s="52">
        <v>7744.63</v>
      </c>
      <c r="U15" s="52">
        <v>7933.12</v>
      </c>
      <c r="V15" s="52">
        <v>8432.24</v>
      </c>
      <c r="W15" s="52">
        <v>8232.68</v>
      </c>
      <c r="X15" s="52">
        <v>7994.35</v>
      </c>
      <c r="Y15" s="52">
        <v>7737.71</v>
      </c>
      <c r="Z15" s="52">
        <v>7668.49</v>
      </c>
      <c r="AA15" s="52">
        <v>7528.54</v>
      </c>
      <c r="AB15" s="52">
        <v>7399.92</v>
      </c>
      <c r="AC15" s="182">
        <v>6755.4699999999993</v>
      </c>
      <c r="AD15" s="184"/>
      <c r="AE15" s="185"/>
    </row>
    <row r="16" spans="1:31" ht="18.75" customHeight="1" x14ac:dyDescent="0.2">
      <c r="A16" s="125" t="s">
        <v>559</v>
      </c>
      <c r="B16" s="52"/>
      <c r="C16" s="52"/>
      <c r="D16" s="52">
        <v>17</v>
      </c>
      <c r="E16" s="52">
        <v>64</v>
      </c>
      <c r="F16" s="52">
        <v>138</v>
      </c>
      <c r="G16" s="52">
        <v>316</v>
      </c>
      <c r="H16" s="52">
        <v>689</v>
      </c>
      <c r="I16" s="52">
        <v>823</v>
      </c>
      <c r="J16" s="52">
        <v>869</v>
      </c>
      <c r="K16" s="52">
        <v>925.3</v>
      </c>
      <c r="L16" s="52">
        <v>1055.7</v>
      </c>
      <c r="M16" s="52">
        <v>1099.2</v>
      </c>
      <c r="N16" s="52">
        <v>1142.9000000000001</v>
      </c>
      <c r="O16" s="52">
        <v>1177.3</v>
      </c>
      <c r="P16" s="52">
        <v>1226.1600000000001</v>
      </c>
      <c r="Q16" s="52">
        <v>1320.77</v>
      </c>
      <c r="R16" s="52">
        <v>1345.01</v>
      </c>
      <c r="S16" s="52">
        <v>1450.96</v>
      </c>
      <c r="T16" s="52">
        <v>1533.28</v>
      </c>
      <c r="U16" s="52">
        <v>1591.26</v>
      </c>
      <c r="V16" s="52">
        <v>1661.46</v>
      </c>
      <c r="W16" s="52">
        <v>1671.84</v>
      </c>
      <c r="X16" s="52">
        <v>1578.39</v>
      </c>
      <c r="Y16" s="52">
        <v>1578.34</v>
      </c>
      <c r="Z16" s="52">
        <v>1646.29</v>
      </c>
      <c r="AA16" s="52">
        <v>1684.55</v>
      </c>
      <c r="AB16" s="52">
        <v>1691.9899999999998</v>
      </c>
      <c r="AC16" s="182">
        <v>1626.78</v>
      </c>
      <c r="AD16" s="184"/>
      <c r="AE16" s="185"/>
    </row>
    <row r="17" spans="1:31" ht="18.75" customHeight="1" x14ac:dyDescent="0.2">
      <c r="A17" s="125" t="s">
        <v>560</v>
      </c>
      <c r="B17" s="52">
        <v>10251</v>
      </c>
      <c r="C17" s="52">
        <v>10324</v>
      </c>
      <c r="D17" s="52">
        <v>10371</v>
      </c>
      <c r="E17" s="52">
        <v>10895</v>
      </c>
      <c r="F17" s="52">
        <v>11638</v>
      </c>
      <c r="G17" s="52">
        <v>12780</v>
      </c>
      <c r="H17" s="52">
        <v>14130</v>
      </c>
      <c r="I17" s="52">
        <v>14475</v>
      </c>
      <c r="J17" s="52">
        <v>14356</v>
      </c>
      <c r="K17" s="52">
        <v>14580.4</v>
      </c>
      <c r="L17" s="52">
        <v>14821.4</v>
      </c>
      <c r="M17" s="52">
        <v>15037.6</v>
      </c>
      <c r="N17" s="52">
        <v>15250.1</v>
      </c>
      <c r="O17" s="52">
        <v>15385.3</v>
      </c>
      <c r="P17" s="52">
        <v>10264.540000000001</v>
      </c>
      <c r="Q17" s="52">
        <v>11318.29</v>
      </c>
      <c r="R17" s="52">
        <v>15371.66</v>
      </c>
      <c r="S17" s="52">
        <v>17667.59</v>
      </c>
      <c r="T17" s="52">
        <v>18389.13</v>
      </c>
      <c r="U17" s="52">
        <v>18116.150000000001</v>
      </c>
      <c r="V17" s="52">
        <v>19453.919999999998</v>
      </c>
      <c r="W17" s="52">
        <v>20730.900000000001</v>
      </c>
      <c r="X17" s="52">
        <v>21323.67</v>
      </c>
      <c r="Y17" s="52">
        <v>21661.39</v>
      </c>
      <c r="Z17" s="52">
        <v>22007.91</v>
      </c>
      <c r="AA17" s="52">
        <v>22497.23</v>
      </c>
      <c r="AB17" s="180">
        <f>'EVOLUCION SUPERFICIE C-55'!AB19-SUM(AB5:AB16)</f>
        <v>22930.839999999938</v>
      </c>
      <c r="AC17" s="183">
        <f>('EVOLUCION SUPERFICIE C-55'!AC19)-SUM(AC5:AC16)</f>
        <v>22696.4399999999</v>
      </c>
      <c r="AD17" s="184"/>
      <c r="AE17" s="185"/>
    </row>
    <row r="18" spans="1:31" s="6" customFormat="1" ht="30.75" customHeight="1" thickBot="1" x14ac:dyDescent="0.25">
      <c r="A18" s="126" t="s">
        <v>561</v>
      </c>
      <c r="B18" s="127">
        <v>53093</v>
      </c>
      <c r="C18" s="128">
        <v>54392</v>
      </c>
      <c r="D18" s="129">
        <v>56003</v>
      </c>
      <c r="E18" s="128">
        <v>63550</v>
      </c>
      <c r="F18" s="129">
        <f t="shared" ref="F18:S18" si="0">SUM(F5:F17)</f>
        <v>75388</v>
      </c>
      <c r="G18" s="128">
        <f t="shared" si="0"/>
        <v>85357</v>
      </c>
      <c r="H18" s="129">
        <f t="shared" si="0"/>
        <v>103876</v>
      </c>
      <c r="I18" s="128">
        <f t="shared" si="0"/>
        <v>106971</v>
      </c>
      <c r="J18" s="129">
        <f t="shared" si="0"/>
        <v>108569</v>
      </c>
      <c r="K18" s="128">
        <f t="shared" si="0"/>
        <v>110096.9</v>
      </c>
      <c r="L18" s="130">
        <f t="shared" si="0"/>
        <v>112055.49999999999</v>
      </c>
      <c r="M18" s="131">
        <f t="shared" si="0"/>
        <v>114448.09999999999</v>
      </c>
      <c r="N18" s="132">
        <f t="shared" si="0"/>
        <v>116792.49999999999</v>
      </c>
      <c r="O18" s="133">
        <f t="shared" si="0"/>
        <v>117558.90000000001</v>
      </c>
      <c r="P18" s="134">
        <f t="shared" si="0"/>
        <v>104716.90000000002</v>
      </c>
      <c r="Q18" s="135">
        <f t="shared" si="0"/>
        <v>111524.95999999999</v>
      </c>
      <c r="R18" s="134">
        <f t="shared" si="0"/>
        <v>116830.78000000003</v>
      </c>
      <c r="S18" s="136">
        <f t="shared" si="0"/>
        <v>125946.23</v>
      </c>
      <c r="T18" s="137">
        <f t="shared" ref="T18:Y18" si="1">SUM(T5:T17)</f>
        <v>128637.87000000002</v>
      </c>
      <c r="U18" s="137">
        <f t="shared" si="1"/>
        <v>130361.69999999998</v>
      </c>
      <c r="V18" s="137">
        <f t="shared" si="1"/>
        <v>137592.44000000003</v>
      </c>
      <c r="W18" s="137">
        <f t="shared" si="1"/>
        <v>141918.12</v>
      </c>
      <c r="X18" s="137">
        <f t="shared" si="1"/>
        <v>137374.93</v>
      </c>
      <c r="Y18" s="137">
        <f t="shared" si="1"/>
        <v>135907.75</v>
      </c>
      <c r="Z18" s="137">
        <f>SUM(Z5:Z17)</f>
        <v>137191.12</v>
      </c>
      <c r="AA18" s="135">
        <f>SUM(AA5:AA17)</f>
        <v>136288.78999999998</v>
      </c>
      <c r="AB18" s="138">
        <f>SUM(AB5:AB17)</f>
        <v>136166.23999999993</v>
      </c>
      <c r="AC18" s="138">
        <f>SUM(AC5:AC17)</f>
        <v>130086.16999999998</v>
      </c>
      <c r="AD18" s="184"/>
      <c r="AE18" s="185"/>
    </row>
    <row r="20" spans="1:31" ht="18.75" customHeight="1" x14ac:dyDescent="0.2">
      <c r="M20" s="477" t="s">
        <v>562</v>
      </c>
      <c r="N20" s="477"/>
      <c r="O20" s="477"/>
      <c r="P20" s="477"/>
      <c r="Q20" s="477"/>
      <c r="R20" s="477"/>
      <c r="S20" s="477"/>
      <c r="T20" s="477"/>
      <c r="U20" s="477"/>
      <c r="V20" s="53"/>
      <c r="W20" s="53"/>
      <c r="X20" s="53"/>
      <c r="Y20" s="53"/>
      <c r="Z20" s="53"/>
    </row>
    <row r="21" spans="1:31" ht="18.75" customHeight="1" x14ac:dyDescent="0.2">
      <c r="L21" s="54"/>
      <c r="M21" s="477"/>
      <c r="N21" s="477"/>
      <c r="O21" s="477"/>
      <c r="P21" s="477"/>
      <c r="Q21" s="477"/>
      <c r="R21" s="477"/>
      <c r="S21" s="477"/>
      <c r="T21" s="477"/>
      <c r="U21" s="477"/>
      <c r="V21" s="53"/>
      <c r="W21" s="53"/>
      <c r="X21" s="53"/>
      <c r="Y21" s="53"/>
      <c r="Z21" s="53"/>
    </row>
    <row r="22" spans="1:31" ht="18.75" customHeight="1" x14ac:dyDescent="0.2">
      <c r="L22" s="54"/>
      <c r="M22" s="477"/>
      <c r="N22" s="477"/>
      <c r="O22" s="477"/>
      <c r="P22" s="477"/>
      <c r="Q22" s="477"/>
      <c r="R22" s="477"/>
      <c r="S22" s="477"/>
      <c r="T22" s="477"/>
      <c r="U22" s="477"/>
      <c r="V22" s="53"/>
      <c r="W22" s="53"/>
      <c r="X22" s="53"/>
      <c r="Y22" s="53"/>
      <c r="Z22" s="53"/>
    </row>
    <row r="23" spans="1:31" ht="18.75" customHeight="1" x14ac:dyDescent="0.2">
      <c r="L23" s="54"/>
      <c r="M23" s="477"/>
      <c r="N23" s="477"/>
      <c r="O23" s="477"/>
      <c r="P23" s="477"/>
      <c r="Q23" s="477"/>
      <c r="R23" s="477"/>
      <c r="S23" s="477"/>
      <c r="T23" s="477"/>
      <c r="U23" s="477"/>
      <c r="V23" s="53"/>
      <c r="W23" s="53"/>
      <c r="X23" s="53"/>
      <c r="Y23" s="53"/>
      <c r="Z23" s="53"/>
    </row>
  </sheetData>
  <sortState ref="AD5:AE18">
    <sortCondition descending="1" ref="AE5:AE18"/>
  </sortState>
  <mergeCells count="4">
    <mergeCell ref="A2:A4"/>
    <mergeCell ref="B2:L3"/>
    <mergeCell ref="M20:U23"/>
    <mergeCell ref="M2:AC3"/>
  </mergeCells>
  <printOptions horizontalCentered="1"/>
  <pageMargins left="0.11811023622047245" right="0.11811023622047245" top="1.5354330708661419" bottom="0.74803149606299213" header="0.31496062992125984" footer="0.70866141732283472"/>
  <pageSetup paperSize="281" orientation="landscape" r:id="rId1"/>
  <headerFooter>
    <oddHeader>&amp;L&amp;G&amp;C&amp;"Verdana,Negrita"&amp;12EVOLUCION DE LA SUPERFICIE PLANTADA
CEPAJES PARA VINIFICACIÓN (ha)
AÑOS 1994 - 2019 &amp;RCUADRO N° 61</oddHeader>
    <oddFooter>&amp;R&amp;F
&amp;"Verdana,Normal"Página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70" zoomScaleNormal="70" workbookViewId="0">
      <selection activeCell="I6" sqref="I6"/>
    </sheetView>
  </sheetViews>
  <sheetFormatPr baseColWidth="10" defaultColWidth="11.42578125" defaultRowHeight="31.5" customHeight="1" x14ac:dyDescent="0.25"/>
  <cols>
    <col min="1" max="5" width="22.7109375" customWidth="1"/>
  </cols>
  <sheetData>
    <row r="1" spans="1:5" ht="17.25" customHeight="1" thickBot="1" x14ac:dyDescent="0.3">
      <c r="A1" t="s">
        <v>98</v>
      </c>
    </row>
    <row r="2" spans="1:5" ht="20.25" customHeight="1" x14ac:dyDescent="0.25">
      <c r="A2" s="329" t="s">
        <v>86</v>
      </c>
      <c r="B2" s="331" t="s">
        <v>99</v>
      </c>
      <c r="C2" s="331"/>
      <c r="D2" s="331"/>
      <c r="E2" s="332" t="s">
        <v>88</v>
      </c>
    </row>
    <row r="3" spans="1:5" ht="15" x14ac:dyDescent="0.25">
      <c r="A3" s="330"/>
      <c r="B3" s="210" t="s">
        <v>100</v>
      </c>
      <c r="C3" s="210" t="s">
        <v>101</v>
      </c>
      <c r="D3" s="210" t="s">
        <v>102</v>
      </c>
      <c r="E3" s="333"/>
    </row>
    <row r="4" spans="1:5" ht="23.25" customHeight="1" x14ac:dyDescent="0.25">
      <c r="A4" s="211" t="s">
        <v>70</v>
      </c>
      <c r="B4" s="212">
        <v>15</v>
      </c>
      <c r="C4" s="213"/>
      <c r="D4" s="213"/>
      <c r="E4" s="214">
        <f>SUM(B4:D4)</f>
        <v>15</v>
      </c>
    </row>
    <row r="5" spans="1:5" ht="23.25" customHeight="1" x14ac:dyDescent="0.25">
      <c r="A5" s="211" t="s">
        <v>71</v>
      </c>
      <c r="B5" s="212">
        <v>3.95</v>
      </c>
      <c r="C5" s="213"/>
      <c r="D5" s="213"/>
      <c r="E5" s="214">
        <f>SUM(B5:D5)</f>
        <v>3.95</v>
      </c>
    </row>
    <row r="6" spans="1:5" ht="23.25" customHeight="1" x14ac:dyDescent="0.25">
      <c r="A6" s="211" t="s">
        <v>72</v>
      </c>
      <c r="B6" s="212">
        <v>4.97</v>
      </c>
      <c r="C6" s="213"/>
      <c r="D6" s="213"/>
      <c r="E6" s="215">
        <f>SUM(B6:D6)</f>
        <v>4.97</v>
      </c>
    </row>
    <row r="7" spans="1:5" ht="23.25" customHeight="1" x14ac:dyDescent="0.25">
      <c r="A7" s="211" t="s">
        <v>91</v>
      </c>
      <c r="B7" s="212">
        <v>55.31</v>
      </c>
      <c r="C7" s="212"/>
      <c r="D7" s="212"/>
      <c r="E7" s="214">
        <f t="shared" ref="E7:E18" si="0">SUM(B7:D7)</f>
        <v>55.31</v>
      </c>
    </row>
    <row r="8" spans="1:5" ht="23.25" customHeight="1" x14ac:dyDescent="0.25">
      <c r="A8" s="216" t="s">
        <v>92</v>
      </c>
      <c r="B8" s="212">
        <v>3114.83</v>
      </c>
      <c r="C8" s="212"/>
      <c r="D8" s="212"/>
      <c r="E8" s="214">
        <f t="shared" si="0"/>
        <v>3114.83</v>
      </c>
    </row>
    <row r="9" spans="1:5" ht="23.25" customHeight="1" x14ac:dyDescent="0.25">
      <c r="A9" s="216" t="s">
        <v>93</v>
      </c>
      <c r="B9" s="212">
        <v>8649.2599999999984</v>
      </c>
      <c r="C9" s="213">
        <v>2</v>
      </c>
      <c r="D9" s="213">
        <v>6.5</v>
      </c>
      <c r="E9" s="214">
        <f t="shared" si="0"/>
        <v>8657.7599999999984</v>
      </c>
    </row>
    <row r="10" spans="1:5" ht="23.25" customHeight="1" x14ac:dyDescent="0.25">
      <c r="A10" s="216" t="s">
        <v>94</v>
      </c>
      <c r="B10" s="212">
        <v>40976.529999999962</v>
      </c>
      <c r="C10" s="213">
        <v>531.63000000000034</v>
      </c>
      <c r="D10" s="213">
        <v>31.2</v>
      </c>
      <c r="E10" s="214">
        <f t="shared" si="0"/>
        <v>41539.359999999957</v>
      </c>
    </row>
    <row r="11" spans="1:5" ht="23.25" customHeight="1" x14ac:dyDescent="0.25">
      <c r="A11" s="216" t="s">
        <v>77</v>
      </c>
      <c r="B11" s="212">
        <v>44601.409999999873</v>
      </c>
      <c r="C11" s="213">
        <v>7528.1300000000019</v>
      </c>
      <c r="D11" s="213">
        <v>693.01999999999975</v>
      </c>
      <c r="E11" s="214">
        <f t="shared" si="0"/>
        <v>52822.559999999874</v>
      </c>
    </row>
    <row r="12" spans="1:5" ht="23.25" customHeight="1" x14ac:dyDescent="0.25">
      <c r="A12" s="216" t="s">
        <v>78</v>
      </c>
      <c r="B12" s="212">
        <v>1291.1099999999994</v>
      </c>
      <c r="C12" s="213">
        <v>8668.1600000000781</v>
      </c>
      <c r="D12" s="212">
        <v>410.41000000000014</v>
      </c>
      <c r="E12" s="214">
        <f t="shared" si="0"/>
        <v>10369.680000000077</v>
      </c>
    </row>
    <row r="13" spans="1:5" ht="23.25" customHeight="1" x14ac:dyDescent="0.25">
      <c r="A13" s="216" t="s">
        <v>79</v>
      </c>
      <c r="B13" s="212">
        <v>1639.96</v>
      </c>
      <c r="C13" s="213">
        <v>1152.9000000000005</v>
      </c>
      <c r="D13" s="213">
        <v>3.4</v>
      </c>
      <c r="E13" s="214">
        <f>SUM(B13:D13)</f>
        <v>2796.2600000000007</v>
      </c>
    </row>
    <row r="14" spans="1:5" ht="23.25" customHeight="1" x14ac:dyDescent="0.25">
      <c r="A14" s="216" t="s">
        <v>95</v>
      </c>
      <c r="B14" s="212">
        <v>83.370000000000033</v>
      </c>
      <c r="C14" s="212">
        <v>23.129999999999995</v>
      </c>
      <c r="D14" s="212">
        <v>0.75</v>
      </c>
      <c r="E14" s="214">
        <f t="shared" si="0"/>
        <v>107.25000000000003</v>
      </c>
    </row>
    <row r="15" spans="1:5" ht="23.25" customHeight="1" x14ac:dyDescent="0.25">
      <c r="A15" s="216" t="s">
        <v>81</v>
      </c>
      <c r="B15" s="212">
        <v>18.899999999999999</v>
      </c>
      <c r="C15" s="212"/>
      <c r="D15" s="212"/>
      <c r="E15" s="214">
        <f>SUM(B15:D15)</f>
        <v>18.899999999999999</v>
      </c>
    </row>
    <row r="16" spans="1:5" ht="23.25" customHeight="1" x14ac:dyDescent="0.25">
      <c r="A16" s="216" t="s">
        <v>82</v>
      </c>
      <c r="B16" s="212">
        <v>6.6</v>
      </c>
      <c r="C16" s="212">
        <v>12.430000000000001</v>
      </c>
      <c r="D16" s="212"/>
      <c r="E16" s="214">
        <f>SUM(B16:D16)</f>
        <v>19.03</v>
      </c>
    </row>
    <row r="17" spans="1:7" ht="23.25" customHeight="1" x14ac:dyDescent="0.25">
      <c r="A17" s="216" t="s">
        <v>83</v>
      </c>
      <c r="B17" s="212">
        <v>1.94</v>
      </c>
      <c r="C17" s="212"/>
      <c r="D17" s="212"/>
      <c r="E17" s="214">
        <f>SUM(B17:D17)</f>
        <v>1.94</v>
      </c>
    </row>
    <row r="18" spans="1:7" ht="23.25" customHeight="1" x14ac:dyDescent="0.25">
      <c r="A18" s="216" t="s">
        <v>96</v>
      </c>
      <c r="B18" s="212">
        <v>10559.369999999988</v>
      </c>
      <c r="C18" s="212"/>
      <c r="D18" s="212"/>
      <c r="E18" s="214">
        <f t="shared" si="0"/>
        <v>10559.369999999988</v>
      </c>
      <c r="G18" s="198"/>
    </row>
    <row r="19" spans="1:7" ht="23.25" customHeight="1" thickBot="1" x14ac:dyDescent="0.3">
      <c r="A19" s="217" t="s">
        <v>97</v>
      </c>
      <c r="B19" s="218">
        <f>SUM(B4:B18)</f>
        <v>111022.50999999983</v>
      </c>
      <c r="C19" s="218">
        <f>SUM(C4:C18)</f>
        <v>17918.380000000081</v>
      </c>
      <c r="D19" s="218">
        <f>SUM(D4:D18)</f>
        <v>1145.28</v>
      </c>
      <c r="E19" s="219">
        <f>SUM(B19:D19)</f>
        <v>130086.16999999991</v>
      </c>
      <c r="G19" s="198"/>
    </row>
  </sheetData>
  <mergeCells count="3">
    <mergeCell ref="A2:A3"/>
    <mergeCell ref="B2:D2"/>
    <mergeCell ref="E2:E3"/>
  </mergeCells>
  <printOptions horizontalCentered="1" gridLines="1"/>
  <pageMargins left="0.70866141732283472" right="0.70866141732283472" top="0.94488188976377963" bottom="0.15748031496062992" header="0.31496062992125984" footer="0.11811023622047245"/>
  <pageSetup orientation="landscape" r:id="rId1"/>
  <headerFooter>
    <oddHeader>&amp;L&amp;G&amp;C&amp;"Verdana,Negrita"&amp;12SUPERFICIE PLANTADA DE VIDES PARA VINIFICACIÓN
SEGÚN RÉGIMEN HÍDRICO (ha)&amp;R&amp;"Verdana,Normal"CUADRO N° 4</oddHeader>
    <oddFooter>&amp;R&amp;F</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I6" sqref="I6"/>
    </sheetView>
  </sheetViews>
  <sheetFormatPr baseColWidth="10" defaultColWidth="17.5703125" defaultRowHeight="28.5" customHeight="1" x14ac:dyDescent="0.25"/>
  <cols>
    <col min="1" max="1" width="19.7109375" customWidth="1"/>
    <col min="2" max="2" width="11.7109375" customWidth="1"/>
    <col min="3" max="3" width="10.42578125" customWidth="1"/>
    <col min="4" max="5" width="13.140625" customWidth="1"/>
    <col min="6" max="7" width="10.42578125" customWidth="1"/>
    <col min="8" max="8" width="11.7109375" customWidth="1"/>
    <col min="9" max="9" width="8.42578125" customWidth="1"/>
    <col min="10" max="10" width="13" customWidth="1"/>
  </cols>
  <sheetData>
    <row r="1" spans="1:10" ht="16.5" customHeight="1" thickBot="1" x14ac:dyDescent="0.3">
      <c r="A1" t="s">
        <v>103</v>
      </c>
    </row>
    <row r="2" spans="1:10" ht="15" x14ac:dyDescent="0.25">
      <c r="A2" s="334" t="s">
        <v>86</v>
      </c>
      <c r="B2" s="331" t="s">
        <v>104</v>
      </c>
      <c r="C2" s="331"/>
      <c r="D2" s="331"/>
      <c r="E2" s="331"/>
      <c r="F2" s="331"/>
      <c r="G2" s="331"/>
      <c r="H2" s="331"/>
      <c r="I2" s="331"/>
      <c r="J2" s="336" t="s">
        <v>88</v>
      </c>
    </row>
    <row r="3" spans="1:10" ht="25.5" x14ac:dyDescent="0.25">
      <c r="A3" s="335"/>
      <c r="B3" s="220" t="s">
        <v>105</v>
      </c>
      <c r="C3" s="220" t="s">
        <v>106</v>
      </c>
      <c r="D3" s="220" t="s">
        <v>107</v>
      </c>
      <c r="E3" s="220" t="s">
        <v>108</v>
      </c>
      <c r="F3" s="220" t="s">
        <v>109</v>
      </c>
      <c r="G3" s="220" t="s">
        <v>110</v>
      </c>
      <c r="H3" s="220" t="s">
        <v>111</v>
      </c>
      <c r="I3" s="220" t="s">
        <v>112</v>
      </c>
      <c r="J3" s="337"/>
    </row>
    <row r="4" spans="1:10" ht="23.25" customHeight="1" x14ac:dyDescent="0.25">
      <c r="A4" s="200" t="s">
        <v>70</v>
      </c>
      <c r="B4" s="204">
        <v>10</v>
      </c>
      <c r="C4" s="213"/>
      <c r="D4" s="212"/>
      <c r="E4" s="204">
        <v>5</v>
      </c>
      <c r="F4" s="213"/>
      <c r="G4" s="213"/>
      <c r="H4" s="213"/>
      <c r="I4" s="213"/>
      <c r="J4" s="207">
        <f t="shared" ref="J4:J19" si="0">SUM(B4:I4)</f>
        <v>15</v>
      </c>
    </row>
    <row r="5" spans="1:10" ht="23.25" customHeight="1" x14ac:dyDescent="0.25">
      <c r="A5" s="200" t="s">
        <v>71</v>
      </c>
      <c r="B5" s="213"/>
      <c r="C5" s="213"/>
      <c r="D5" s="206">
        <v>2.6</v>
      </c>
      <c r="E5" s="204">
        <v>1.35</v>
      </c>
      <c r="F5" s="213"/>
      <c r="G5" s="213"/>
      <c r="H5" s="213"/>
      <c r="I5" s="213"/>
      <c r="J5" s="207">
        <f t="shared" si="0"/>
        <v>3.95</v>
      </c>
    </row>
    <row r="6" spans="1:10" ht="23.25" customHeight="1" x14ac:dyDescent="0.25">
      <c r="A6" s="200" t="s">
        <v>72</v>
      </c>
      <c r="B6" s="213"/>
      <c r="C6" s="213"/>
      <c r="D6" s="204">
        <v>4.97</v>
      </c>
      <c r="E6" s="213"/>
      <c r="F6" s="213"/>
      <c r="G6" s="213"/>
      <c r="H6" s="213"/>
      <c r="I6" s="213"/>
      <c r="J6" s="205">
        <f t="shared" si="0"/>
        <v>4.97</v>
      </c>
    </row>
    <row r="7" spans="1:10" ht="23.25" customHeight="1" x14ac:dyDescent="0.25">
      <c r="A7" s="200" t="s">
        <v>91</v>
      </c>
      <c r="B7" s="206"/>
      <c r="C7" s="206"/>
      <c r="D7" s="206"/>
      <c r="E7" s="206">
        <v>48.25</v>
      </c>
      <c r="F7" s="206"/>
      <c r="G7" s="206">
        <v>1.6</v>
      </c>
      <c r="H7" s="206">
        <v>5.4600000000000009</v>
      </c>
      <c r="I7" s="206"/>
      <c r="J7" s="207">
        <f t="shared" si="0"/>
        <v>55.31</v>
      </c>
    </row>
    <row r="8" spans="1:10" ht="23.25" customHeight="1" x14ac:dyDescent="0.25">
      <c r="A8" s="7" t="s">
        <v>92</v>
      </c>
      <c r="B8" s="206">
        <v>5.19</v>
      </c>
      <c r="C8" s="206"/>
      <c r="D8" s="206">
        <v>599.15000000000009</v>
      </c>
      <c r="E8" s="206">
        <v>1183.2200000000003</v>
      </c>
      <c r="F8" s="206">
        <v>6.2299999999999995</v>
      </c>
      <c r="G8" s="206">
        <v>170.39000000000001</v>
      </c>
      <c r="H8" s="206">
        <v>1150.6499999999996</v>
      </c>
      <c r="I8" s="206"/>
      <c r="J8" s="207">
        <f t="shared" si="0"/>
        <v>3114.83</v>
      </c>
    </row>
    <row r="9" spans="1:10" ht="23.25" customHeight="1" x14ac:dyDescent="0.25">
      <c r="A9" s="7" t="s">
        <v>93</v>
      </c>
      <c r="B9" s="206">
        <v>4.0999999999999996</v>
      </c>
      <c r="C9" s="206"/>
      <c r="D9" s="206">
        <v>5717.2599999999966</v>
      </c>
      <c r="E9" s="206">
        <v>2853.8299999999977</v>
      </c>
      <c r="F9" s="206">
        <v>36.400000000000006</v>
      </c>
      <c r="G9" s="206">
        <v>11.97</v>
      </c>
      <c r="H9" s="206">
        <v>34.199999999999996</v>
      </c>
      <c r="I9" s="206"/>
      <c r="J9" s="207">
        <f t="shared" si="0"/>
        <v>8657.7599999999948</v>
      </c>
    </row>
    <row r="10" spans="1:10" ht="23.25" customHeight="1" x14ac:dyDescent="0.25">
      <c r="A10" s="7" t="s">
        <v>94</v>
      </c>
      <c r="B10" s="206">
        <v>163.01999999999998</v>
      </c>
      <c r="C10" s="206">
        <v>159.94000000000003</v>
      </c>
      <c r="D10" s="206">
        <v>17614.79999999997</v>
      </c>
      <c r="E10" s="206">
        <v>12777.860000000017</v>
      </c>
      <c r="F10" s="206">
        <v>625.0899999999998</v>
      </c>
      <c r="G10" s="206">
        <v>947.3199999999996</v>
      </c>
      <c r="H10" s="206">
        <v>9214.8799999999992</v>
      </c>
      <c r="I10" s="206">
        <v>36.449999999999996</v>
      </c>
      <c r="J10" s="207">
        <f t="shared" si="0"/>
        <v>41539.359999999986</v>
      </c>
    </row>
    <row r="11" spans="1:10" ht="23.25" customHeight="1" x14ac:dyDescent="0.25">
      <c r="A11" s="7" t="s">
        <v>77</v>
      </c>
      <c r="B11" s="206">
        <v>6039.8800000000047</v>
      </c>
      <c r="C11" s="206">
        <v>488.91000000000008</v>
      </c>
      <c r="D11" s="206">
        <v>14360.670000000007</v>
      </c>
      <c r="E11" s="206">
        <v>22491.11000000003</v>
      </c>
      <c r="F11" s="206">
        <v>374.68999999999994</v>
      </c>
      <c r="G11" s="206">
        <v>1211.5199999999995</v>
      </c>
      <c r="H11" s="206">
        <v>7836.0799999999981</v>
      </c>
      <c r="I11" s="206">
        <v>19.7</v>
      </c>
      <c r="J11" s="207">
        <f t="shared" si="0"/>
        <v>52822.560000000041</v>
      </c>
    </row>
    <row r="12" spans="1:10" ht="23.25" customHeight="1" x14ac:dyDescent="0.25">
      <c r="A12" s="7" t="s">
        <v>78</v>
      </c>
      <c r="B12" s="206">
        <v>7861.990000000078</v>
      </c>
      <c r="C12" s="206">
        <v>0.1</v>
      </c>
      <c r="D12" s="206">
        <v>1123.8900000000003</v>
      </c>
      <c r="E12" s="206">
        <v>1097.0600000000011</v>
      </c>
      <c r="F12" s="206">
        <v>68.439999999999984</v>
      </c>
      <c r="G12" s="206">
        <v>63.02</v>
      </c>
      <c r="H12" s="206">
        <v>30.110000000000007</v>
      </c>
      <c r="I12" s="206">
        <v>125.07</v>
      </c>
      <c r="J12" s="207">
        <f t="shared" si="0"/>
        <v>10369.680000000082</v>
      </c>
    </row>
    <row r="13" spans="1:10" ht="23.25" customHeight="1" x14ac:dyDescent="0.25">
      <c r="A13" s="7" t="s">
        <v>79</v>
      </c>
      <c r="B13" s="206">
        <v>1027.0300000000009</v>
      </c>
      <c r="C13" s="206"/>
      <c r="D13" s="206">
        <v>1318.2300000000002</v>
      </c>
      <c r="E13" s="206">
        <v>448.9500000000001</v>
      </c>
      <c r="F13" s="206">
        <v>1</v>
      </c>
      <c r="G13" s="206"/>
      <c r="H13" s="206">
        <v>1.05</v>
      </c>
      <c r="I13" s="206"/>
      <c r="J13" s="207">
        <f t="shared" si="0"/>
        <v>2796.2600000000016</v>
      </c>
    </row>
    <row r="14" spans="1:10" ht="23.25" customHeight="1" x14ac:dyDescent="0.25">
      <c r="A14" s="7" t="s">
        <v>95</v>
      </c>
      <c r="B14" s="206">
        <v>0.6</v>
      </c>
      <c r="C14" s="206"/>
      <c r="D14" s="206">
        <v>73.52</v>
      </c>
      <c r="E14" s="206">
        <v>31.529999999999998</v>
      </c>
      <c r="F14" s="206">
        <v>1.2000000000000002</v>
      </c>
      <c r="G14" s="206">
        <v>0.4</v>
      </c>
      <c r="H14" s="206"/>
      <c r="I14" s="206"/>
      <c r="J14" s="207">
        <f t="shared" si="0"/>
        <v>107.25</v>
      </c>
    </row>
    <row r="15" spans="1:10" ht="23.25" customHeight="1" x14ac:dyDescent="0.25">
      <c r="A15" s="7" t="s">
        <v>81</v>
      </c>
      <c r="B15" s="206"/>
      <c r="C15" s="206"/>
      <c r="D15" s="206"/>
      <c r="E15" s="206">
        <v>18.899999999999999</v>
      </c>
      <c r="F15" s="206"/>
      <c r="G15" s="206"/>
      <c r="H15" s="206"/>
      <c r="I15" s="206"/>
      <c r="J15" s="207">
        <f t="shared" si="0"/>
        <v>18.899999999999999</v>
      </c>
    </row>
    <row r="16" spans="1:10" ht="23.25" customHeight="1" x14ac:dyDescent="0.25">
      <c r="A16" s="7" t="s">
        <v>82</v>
      </c>
      <c r="B16" s="206">
        <v>0.87000000000000011</v>
      </c>
      <c r="C16" s="206"/>
      <c r="D16" s="206">
        <v>4.8999999999999995</v>
      </c>
      <c r="E16" s="206">
        <v>9.01</v>
      </c>
      <c r="F16" s="206"/>
      <c r="G16" s="206">
        <v>4.25</v>
      </c>
      <c r="H16" s="206"/>
      <c r="I16" s="206"/>
      <c r="J16" s="207">
        <f t="shared" si="0"/>
        <v>19.03</v>
      </c>
    </row>
    <row r="17" spans="1:10" ht="23.25" customHeight="1" x14ac:dyDescent="0.25">
      <c r="A17" s="7" t="s">
        <v>83</v>
      </c>
      <c r="B17" s="206"/>
      <c r="C17" s="206"/>
      <c r="D17" s="206">
        <v>1.94</v>
      </c>
      <c r="E17" s="206"/>
      <c r="F17" s="206"/>
      <c r="G17" s="206"/>
      <c r="H17" s="206"/>
      <c r="I17" s="206"/>
      <c r="J17" s="207">
        <f t="shared" si="0"/>
        <v>1.94</v>
      </c>
    </row>
    <row r="18" spans="1:10" ht="23.25" customHeight="1" x14ac:dyDescent="0.25">
      <c r="A18" s="7" t="s">
        <v>96</v>
      </c>
      <c r="B18" s="206">
        <v>7.68</v>
      </c>
      <c r="C18" s="206">
        <v>9.1</v>
      </c>
      <c r="D18" s="206">
        <v>4594.46</v>
      </c>
      <c r="E18" s="206">
        <v>4980.0599999999968</v>
      </c>
      <c r="F18" s="206">
        <v>53.459999999999994</v>
      </c>
      <c r="G18" s="206">
        <v>127.26</v>
      </c>
      <c r="H18" s="206">
        <v>769.97999999999979</v>
      </c>
      <c r="I18" s="206">
        <v>17.37</v>
      </c>
      <c r="J18" s="207">
        <f t="shared" si="0"/>
        <v>10559.369999999995</v>
      </c>
    </row>
    <row r="19" spans="1:10" ht="23.25" customHeight="1" thickBot="1" x14ac:dyDescent="0.3">
      <c r="A19" s="116" t="s">
        <v>97</v>
      </c>
      <c r="B19" s="208">
        <f t="shared" ref="B19:I19" si="1">SUM(B4:B18)</f>
        <v>15120.360000000086</v>
      </c>
      <c r="C19" s="208">
        <f t="shared" si="1"/>
        <v>658.05000000000018</v>
      </c>
      <c r="D19" s="208">
        <f t="shared" si="1"/>
        <v>45416.389999999978</v>
      </c>
      <c r="E19" s="208">
        <f t="shared" si="1"/>
        <v>45946.130000000041</v>
      </c>
      <c r="F19" s="208">
        <f t="shared" si="1"/>
        <v>1166.51</v>
      </c>
      <c r="G19" s="208">
        <f t="shared" si="1"/>
        <v>2537.7299999999996</v>
      </c>
      <c r="H19" s="208">
        <f t="shared" si="1"/>
        <v>19042.409999999996</v>
      </c>
      <c r="I19" s="208">
        <f t="shared" si="1"/>
        <v>198.58999999999997</v>
      </c>
      <c r="J19" s="209">
        <f t="shared" si="0"/>
        <v>130086.1700000001</v>
      </c>
    </row>
  </sheetData>
  <mergeCells count="3">
    <mergeCell ref="A2:A3"/>
    <mergeCell ref="B2:I2"/>
    <mergeCell ref="J2:J3"/>
  </mergeCells>
  <printOptions horizontalCentered="1" gridLines="1"/>
  <pageMargins left="0.70866141732283472" right="0.70866141732283472" top="1.5354330708661419" bottom="0.74803149606299213" header="0.31496062992125984" footer="0.31496062992125984"/>
  <pageSetup scale="90" orientation="landscape" r:id="rId1"/>
  <headerFooter>
    <oddHeader>&amp;L&amp;G&amp;C&amp;"Verdana,Negrita"&amp;12SUPERFICIE PLANTADA DE VIDES PARA VINIFICACIÓN
SEGUN SISTEMA DE CONDUCCIÓN
(has)&amp;R&amp;"Verdana,Normal"CUADRO N° 5</oddHeader>
    <oddFooter>&amp;R&amp;F</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opLeftCell="AB1" zoomScale="90" zoomScaleNormal="90" zoomScalePageLayoutView="70" workbookViewId="0">
      <selection activeCell="L12" sqref="L12"/>
    </sheetView>
  </sheetViews>
  <sheetFormatPr baseColWidth="10" defaultColWidth="9.140625" defaultRowHeight="21.75" customHeight="1" x14ac:dyDescent="0.15"/>
  <cols>
    <col min="1" max="1" width="20.85546875" style="4" customWidth="1"/>
    <col min="2" max="2" width="9.140625" style="4"/>
    <col min="3" max="3" width="11.28515625" style="4" bestFit="1" customWidth="1"/>
    <col min="4" max="4" width="10.42578125" style="4" bestFit="1" customWidth="1"/>
    <col min="5" max="5" width="9.140625" style="4"/>
    <col min="6" max="6" width="15.140625" style="4" customWidth="1"/>
    <col min="7" max="20" width="9.140625" style="4"/>
    <col min="21" max="21" width="11.28515625" style="4" bestFit="1" customWidth="1"/>
    <col min="22" max="22" width="12" style="4" customWidth="1"/>
    <col min="23" max="26" width="9.140625" style="4"/>
    <col min="27" max="27" width="6.28515625" style="4" bestFit="1" customWidth="1"/>
    <col min="28" max="30" width="9.140625" style="4"/>
    <col min="31" max="31" width="6.28515625" style="4" bestFit="1" customWidth="1"/>
    <col min="32" max="34" width="9.140625" style="4"/>
    <col min="35" max="36" width="12.7109375" style="4" bestFit="1" customWidth="1"/>
    <col min="37" max="37" width="11.28515625" style="4" bestFit="1" customWidth="1"/>
    <col min="38" max="40" width="9.140625" style="4"/>
    <col min="41" max="41" width="11.28515625" style="4" bestFit="1" customWidth="1"/>
    <col min="42" max="46" width="9.140625" style="4"/>
    <col min="47" max="47" width="15.7109375" style="4" customWidth="1"/>
    <col min="48" max="48" width="16.42578125" style="4" customWidth="1"/>
    <col min="49" max="16384" width="9.140625" style="4"/>
  </cols>
  <sheetData>
    <row r="1" spans="1:51" ht="30.75" customHeight="1" thickBot="1" x14ac:dyDescent="0.25">
      <c r="A1" s="221" t="s">
        <v>113</v>
      </c>
      <c r="B1" s="3"/>
      <c r="C1" s="3"/>
      <c r="D1" s="3"/>
      <c r="E1" s="3"/>
      <c r="F1" s="3"/>
    </row>
    <row r="2" spans="1:51" ht="21.75" customHeight="1" thickBot="1" x14ac:dyDescent="0.3">
      <c r="A2" s="338" t="s">
        <v>114</v>
      </c>
      <c r="B2" s="340" t="s">
        <v>115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2"/>
      <c r="AU2" s="222"/>
    </row>
    <row r="3" spans="1:51" ht="107.25" customHeight="1" x14ac:dyDescent="0.15">
      <c r="A3" s="339"/>
      <c r="B3" s="223" t="s">
        <v>116</v>
      </c>
      <c r="C3" s="224" t="s">
        <v>117</v>
      </c>
      <c r="D3" s="224" t="s">
        <v>118</v>
      </c>
      <c r="E3" s="224" t="s">
        <v>119</v>
      </c>
      <c r="F3" s="224" t="s">
        <v>120</v>
      </c>
      <c r="G3" s="224" t="s">
        <v>121</v>
      </c>
      <c r="H3" s="224" t="s">
        <v>122</v>
      </c>
      <c r="I3" s="224" t="s">
        <v>123</v>
      </c>
      <c r="J3" s="224" t="s">
        <v>124</v>
      </c>
      <c r="K3" s="224" t="s">
        <v>125</v>
      </c>
      <c r="L3" s="224" t="s">
        <v>126</v>
      </c>
      <c r="M3" s="224" t="s">
        <v>127</v>
      </c>
      <c r="N3" s="224" t="s">
        <v>128</v>
      </c>
      <c r="O3" s="224" t="s">
        <v>129</v>
      </c>
      <c r="P3" s="224" t="s">
        <v>130</v>
      </c>
      <c r="Q3" s="224" t="s">
        <v>131</v>
      </c>
      <c r="R3" s="224" t="s">
        <v>132</v>
      </c>
      <c r="S3" s="224" t="s">
        <v>133</v>
      </c>
      <c r="T3" s="224" t="s">
        <v>134</v>
      </c>
      <c r="U3" s="224" t="s">
        <v>135</v>
      </c>
      <c r="V3" s="224" t="s">
        <v>136</v>
      </c>
      <c r="W3" s="224" t="s">
        <v>137</v>
      </c>
      <c r="X3" s="224" t="s">
        <v>138</v>
      </c>
      <c r="Y3" s="224" t="s">
        <v>139</v>
      </c>
      <c r="Z3" s="224" t="s">
        <v>140</v>
      </c>
      <c r="AA3" s="224" t="s">
        <v>141</v>
      </c>
      <c r="AB3" s="224" t="s">
        <v>142</v>
      </c>
      <c r="AC3" s="224" t="s">
        <v>143</v>
      </c>
      <c r="AD3" s="224" t="s">
        <v>144</v>
      </c>
      <c r="AE3" s="224" t="s">
        <v>145</v>
      </c>
      <c r="AF3" s="224" t="s">
        <v>146</v>
      </c>
      <c r="AG3" s="224" t="s">
        <v>147</v>
      </c>
      <c r="AH3" s="224" t="s">
        <v>148</v>
      </c>
      <c r="AI3" s="224" t="s">
        <v>149</v>
      </c>
      <c r="AJ3" s="224" t="s">
        <v>150</v>
      </c>
      <c r="AK3" s="224" t="s">
        <v>151</v>
      </c>
      <c r="AL3" s="224" t="s">
        <v>152</v>
      </c>
      <c r="AM3" s="224" t="s">
        <v>153</v>
      </c>
      <c r="AN3" s="224" t="s">
        <v>154</v>
      </c>
      <c r="AO3" s="224" t="s">
        <v>155</v>
      </c>
      <c r="AP3" s="224" t="s">
        <v>156</v>
      </c>
      <c r="AQ3" s="224" t="s">
        <v>157</v>
      </c>
      <c r="AR3" s="224" t="s">
        <v>158</v>
      </c>
      <c r="AS3" s="224" t="s">
        <v>159</v>
      </c>
      <c r="AT3" s="224" t="s">
        <v>160</v>
      </c>
      <c r="AU3" s="225" t="s">
        <v>69</v>
      </c>
    </row>
    <row r="4" spans="1:51" ht="23.25" customHeight="1" x14ac:dyDescent="0.2">
      <c r="A4" s="226"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18">
        <v>0</v>
      </c>
    </row>
    <row r="5" spans="1:51" ht="23.25" customHeight="1" x14ac:dyDescent="0.25">
      <c r="A5" s="226" t="s">
        <v>71</v>
      </c>
      <c r="B5" s="2">
        <v>0.3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v>1.3</v>
      </c>
      <c r="AO5" s="2">
        <v>0.3</v>
      </c>
      <c r="AP5" s="2"/>
      <c r="AQ5" s="2"/>
      <c r="AR5" s="2"/>
      <c r="AS5" s="2"/>
      <c r="AT5" s="2"/>
      <c r="AU5" s="18">
        <f t="shared" ref="AU5:AU18" si="0">SUM(B5:AT5)</f>
        <v>1.9000000000000001</v>
      </c>
      <c r="AV5"/>
      <c r="AW5"/>
      <c r="AX5"/>
    </row>
    <row r="6" spans="1:51" ht="23.25" customHeight="1" x14ac:dyDescent="0.25">
      <c r="A6" s="226" t="s">
        <v>72</v>
      </c>
      <c r="B6" s="2"/>
      <c r="C6" s="2"/>
      <c r="D6" s="2"/>
      <c r="E6" s="2"/>
      <c r="F6" s="2">
        <v>0.31</v>
      </c>
      <c r="G6" s="2"/>
      <c r="H6" s="2"/>
      <c r="I6" s="2"/>
      <c r="J6" s="2"/>
      <c r="K6" s="2"/>
      <c r="L6" s="2"/>
      <c r="M6" s="2"/>
      <c r="N6" s="2"/>
      <c r="O6" s="2"/>
      <c r="P6" s="2"/>
      <c r="Q6" s="2"/>
      <c r="R6" s="2"/>
      <c r="S6" s="2"/>
      <c r="T6" s="2"/>
      <c r="U6" s="2"/>
      <c r="V6" s="2">
        <v>0.4</v>
      </c>
      <c r="W6" s="2"/>
      <c r="X6" s="2"/>
      <c r="Y6" s="2">
        <v>0.35</v>
      </c>
      <c r="Z6" s="2"/>
      <c r="AA6" s="2"/>
      <c r="AB6" s="2"/>
      <c r="AC6" s="2"/>
      <c r="AD6" s="2"/>
      <c r="AE6" s="2"/>
      <c r="AF6" s="2"/>
      <c r="AG6" s="2"/>
      <c r="AH6" s="2"/>
      <c r="AI6" s="2"/>
      <c r="AJ6" s="2"/>
      <c r="AK6" s="2"/>
      <c r="AL6" s="2"/>
      <c r="AM6" s="2"/>
      <c r="AN6" s="2"/>
      <c r="AO6" s="2"/>
      <c r="AP6" s="2"/>
      <c r="AQ6" s="2"/>
      <c r="AR6" s="2"/>
      <c r="AS6" s="2"/>
      <c r="AT6" s="2"/>
      <c r="AU6" s="18">
        <f t="shared" si="0"/>
        <v>1.06</v>
      </c>
      <c r="AV6"/>
      <c r="AW6"/>
      <c r="AX6"/>
    </row>
    <row r="7" spans="1:51" ht="23.25" customHeight="1" x14ac:dyDescent="0.25">
      <c r="A7" s="226" t="s">
        <v>91</v>
      </c>
      <c r="B7" s="227"/>
      <c r="C7" s="227"/>
      <c r="D7" s="227">
        <v>0.5</v>
      </c>
      <c r="E7" s="227"/>
      <c r="F7" s="227">
        <v>9.77</v>
      </c>
      <c r="G7" s="227"/>
      <c r="H7" s="227"/>
      <c r="I7" s="227"/>
      <c r="J7" s="227"/>
      <c r="K7" s="227"/>
      <c r="L7" s="227"/>
      <c r="M7" s="227"/>
      <c r="N7" s="227"/>
      <c r="O7" s="227"/>
      <c r="P7" s="227"/>
      <c r="Q7" s="227"/>
      <c r="R7" s="227"/>
      <c r="S7" s="227"/>
      <c r="T7" s="227"/>
      <c r="U7" s="227"/>
      <c r="V7" s="227">
        <v>3.58</v>
      </c>
      <c r="W7" s="227"/>
      <c r="X7" s="227"/>
      <c r="Y7" s="227">
        <v>1.05</v>
      </c>
      <c r="Z7" s="227"/>
      <c r="AA7" s="227"/>
      <c r="AB7" s="227"/>
      <c r="AC7" s="227"/>
      <c r="AD7" s="227"/>
      <c r="AE7" s="227"/>
      <c r="AF7" s="227"/>
      <c r="AG7" s="227"/>
      <c r="AH7" s="227"/>
      <c r="AI7" s="227">
        <v>7.71</v>
      </c>
      <c r="AJ7" s="227"/>
      <c r="AK7" s="227"/>
      <c r="AL7" s="227"/>
      <c r="AM7" s="227"/>
      <c r="AN7" s="227"/>
      <c r="AO7" s="227"/>
      <c r="AP7" s="227"/>
      <c r="AQ7" s="227"/>
      <c r="AR7" s="227"/>
      <c r="AS7" s="227"/>
      <c r="AT7" s="227">
        <v>1.23</v>
      </c>
      <c r="AU7" s="18">
        <f t="shared" si="0"/>
        <v>23.84</v>
      </c>
      <c r="AV7"/>
      <c r="AW7"/>
      <c r="AX7"/>
    </row>
    <row r="8" spans="1:51" ht="23.25" customHeight="1" x14ac:dyDescent="0.25">
      <c r="A8" s="226" t="s">
        <v>92</v>
      </c>
      <c r="B8" s="227"/>
      <c r="C8" s="227"/>
      <c r="D8" s="227"/>
      <c r="E8" s="227"/>
      <c r="F8" s="227">
        <v>787.97</v>
      </c>
      <c r="G8" s="227"/>
      <c r="H8" s="227"/>
      <c r="I8" s="227"/>
      <c r="J8" s="227"/>
      <c r="K8" s="227"/>
      <c r="L8" s="227"/>
      <c r="M8" s="227"/>
      <c r="N8" s="227">
        <v>3.46</v>
      </c>
      <c r="O8" s="227"/>
      <c r="P8" s="227"/>
      <c r="Q8" s="227"/>
      <c r="R8" s="227">
        <v>0.39</v>
      </c>
      <c r="S8" s="227"/>
      <c r="T8" s="227">
        <v>0.41</v>
      </c>
      <c r="U8" s="227">
        <v>17</v>
      </c>
      <c r="V8" s="227">
        <v>96.04</v>
      </c>
      <c r="W8" s="227">
        <v>34.950000000000003</v>
      </c>
      <c r="X8" s="227"/>
      <c r="Y8" s="227">
        <v>76.760000000000005</v>
      </c>
      <c r="Z8" s="227"/>
      <c r="AA8" s="227"/>
      <c r="AB8" s="227">
        <v>393.08</v>
      </c>
      <c r="AC8" s="227"/>
      <c r="AD8" s="227"/>
      <c r="AE8" s="227"/>
      <c r="AF8" s="227">
        <v>133.82</v>
      </c>
      <c r="AG8" s="227">
        <v>10.63</v>
      </c>
      <c r="AH8" s="227">
        <v>1.3</v>
      </c>
      <c r="AI8" s="227">
        <v>261.5</v>
      </c>
      <c r="AJ8" s="227"/>
      <c r="AK8" s="227"/>
      <c r="AL8" s="227"/>
      <c r="AM8" s="227"/>
      <c r="AN8" s="227"/>
      <c r="AO8" s="227"/>
      <c r="AP8" s="227"/>
      <c r="AQ8" s="227"/>
      <c r="AR8" s="227"/>
      <c r="AS8" s="227"/>
      <c r="AT8" s="227">
        <v>46.48</v>
      </c>
      <c r="AU8" s="18">
        <f t="shared" si="0"/>
        <v>1863.79</v>
      </c>
      <c r="AV8"/>
      <c r="AW8"/>
      <c r="AX8"/>
    </row>
    <row r="9" spans="1:51" ht="23.25" customHeight="1" x14ac:dyDescent="0.25">
      <c r="A9" s="228" t="s">
        <v>161</v>
      </c>
      <c r="B9" s="229"/>
      <c r="C9" s="229">
        <v>3.12</v>
      </c>
      <c r="D9" s="229"/>
      <c r="E9" s="229"/>
      <c r="F9" s="229">
        <v>1857.19</v>
      </c>
      <c r="G9" s="229"/>
      <c r="H9" s="229">
        <v>1.1599999999999999</v>
      </c>
      <c r="I9" s="229">
        <v>1</v>
      </c>
      <c r="J9" s="229"/>
      <c r="K9" s="229"/>
      <c r="L9" s="229"/>
      <c r="M9" s="229">
        <v>1</v>
      </c>
      <c r="N9" s="229">
        <v>56.54</v>
      </c>
      <c r="O9" s="229"/>
      <c r="P9" s="229"/>
      <c r="Q9" s="229"/>
      <c r="R9" s="229"/>
      <c r="S9" s="229"/>
      <c r="T9" s="229">
        <v>8.02</v>
      </c>
      <c r="U9" s="229"/>
      <c r="V9" s="229">
        <v>11.88</v>
      </c>
      <c r="W9" s="229"/>
      <c r="X9" s="229">
        <v>1.19</v>
      </c>
      <c r="Y9" s="229">
        <v>0.7</v>
      </c>
      <c r="Z9" s="229"/>
      <c r="AA9" s="229"/>
      <c r="AB9" s="229"/>
      <c r="AC9" s="229"/>
      <c r="AD9" s="229"/>
      <c r="AE9" s="229">
        <v>3.76</v>
      </c>
      <c r="AF9" s="229">
        <v>50.53</v>
      </c>
      <c r="AG9" s="229">
        <v>52.88</v>
      </c>
      <c r="AH9" s="229">
        <v>6.9</v>
      </c>
      <c r="AI9" s="229">
        <v>3444.89</v>
      </c>
      <c r="AJ9" s="229">
        <v>16.11</v>
      </c>
      <c r="AK9" s="229"/>
      <c r="AL9" s="229">
        <v>17.170000000000002</v>
      </c>
      <c r="AM9" s="229"/>
      <c r="AN9" s="229"/>
      <c r="AO9" s="229">
        <v>0.5</v>
      </c>
      <c r="AP9" s="229"/>
      <c r="AQ9" s="229">
        <v>0.93</v>
      </c>
      <c r="AR9" s="229"/>
      <c r="AS9" s="229">
        <v>0.93</v>
      </c>
      <c r="AT9" s="229">
        <v>43.18</v>
      </c>
      <c r="AU9" s="230">
        <f t="shared" si="0"/>
        <v>5579.5800000000008</v>
      </c>
      <c r="AV9"/>
      <c r="AW9"/>
      <c r="AX9"/>
    </row>
    <row r="10" spans="1:51" ht="23.25" customHeight="1" x14ac:dyDescent="0.25">
      <c r="A10" s="226" t="s">
        <v>162</v>
      </c>
      <c r="C10" s="227">
        <v>3.72</v>
      </c>
      <c r="D10" s="227"/>
      <c r="E10" s="227"/>
      <c r="F10" s="227">
        <v>2722.25</v>
      </c>
      <c r="H10" s="227">
        <v>6.0600000000000005</v>
      </c>
      <c r="I10" s="231"/>
      <c r="J10" s="231"/>
      <c r="K10" s="227">
        <v>0.15000000000000002</v>
      </c>
      <c r="L10" s="227"/>
      <c r="M10" s="227">
        <v>0.11</v>
      </c>
      <c r="N10" s="227">
        <v>49.54</v>
      </c>
      <c r="O10" s="227">
        <v>0.16</v>
      </c>
      <c r="P10" s="227"/>
      <c r="Q10" s="227">
        <v>0.08</v>
      </c>
      <c r="R10" s="231"/>
      <c r="S10" s="231"/>
      <c r="T10" s="227">
        <v>5.64</v>
      </c>
      <c r="U10" s="227"/>
      <c r="V10" s="227">
        <v>42.36</v>
      </c>
      <c r="W10" s="227"/>
      <c r="X10" s="227">
        <v>0.2</v>
      </c>
      <c r="Y10" s="227">
        <v>0.67</v>
      </c>
      <c r="Z10" s="227">
        <v>0.92</v>
      </c>
      <c r="AA10" s="227">
        <v>0.06</v>
      </c>
      <c r="AB10" s="227">
        <v>2.0099999999999998</v>
      </c>
      <c r="AC10" s="227">
        <v>0.36</v>
      </c>
      <c r="AD10" s="227"/>
      <c r="AE10" s="227">
        <v>2.54</v>
      </c>
      <c r="AF10" s="227">
        <v>118.06</v>
      </c>
      <c r="AG10" s="227">
        <v>20.25</v>
      </c>
      <c r="AH10" s="227">
        <v>11.43</v>
      </c>
      <c r="AI10" s="227">
        <v>2262.42</v>
      </c>
      <c r="AJ10" s="227">
        <v>18.22</v>
      </c>
      <c r="AK10" s="227">
        <v>24.55</v>
      </c>
      <c r="AL10" s="227">
        <v>177.11</v>
      </c>
      <c r="AM10" s="227"/>
      <c r="AN10" s="227"/>
      <c r="AO10" s="227">
        <v>8.73</v>
      </c>
      <c r="AP10" s="227">
        <v>0.09</v>
      </c>
      <c r="AQ10" s="227">
        <v>2.2999999999999998</v>
      </c>
      <c r="AR10" s="227">
        <v>0.09</v>
      </c>
      <c r="AS10" s="227">
        <v>1.2700000000000002</v>
      </c>
      <c r="AT10" s="227">
        <v>337.5</v>
      </c>
      <c r="AU10" s="18">
        <f t="shared" si="0"/>
        <v>5818.85</v>
      </c>
      <c r="AV10"/>
      <c r="AW10"/>
      <c r="AX10"/>
      <c r="AY10"/>
    </row>
    <row r="11" spans="1:51" ht="23.25" customHeight="1" x14ac:dyDescent="0.25">
      <c r="A11" s="226" t="s">
        <v>163</v>
      </c>
      <c r="B11" s="227"/>
      <c r="C11" s="227">
        <v>0.62</v>
      </c>
      <c r="D11" s="227">
        <v>0.25</v>
      </c>
      <c r="E11" s="227">
        <v>42</v>
      </c>
      <c r="F11" s="227">
        <v>3696.2999999999979</v>
      </c>
      <c r="G11" s="227">
        <v>0.6</v>
      </c>
      <c r="H11" s="227">
        <v>31.390000000000004</v>
      </c>
      <c r="I11" s="227">
        <v>2.2999999999999998</v>
      </c>
      <c r="J11" s="227">
        <v>0.1</v>
      </c>
      <c r="K11" s="227">
        <v>0.1</v>
      </c>
      <c r="L11" s="227">
        <v>0.64</v>
      </c>
      <c r="M11" s="227"/>
      <c r="N11" s="227">
        <v>106</v>
      </c>
      <c r="O11" s="227"/>
      <c r="P11" s="227">
        <v>0.15</v>
      </c>
      <c r="Q11" s="227"/>
      <c r="R11" s="227"/>
      <c r="S11" s="227">
        <v>0.1</v>
      </c>
      <c r="T11" s="227">
        <v>5.93</v>
      </c>
      <c r="U11" s="227">
        <v>25.31</v>
      </c>
      <c r="V11" s="227">
        <v>174.85</v>
      </c>
      <c r="W11" s="227"/>
      <c r="X11" s="227"/>
      <c r="Y11" s="227">
        <v>67.260000000000005</v>
      </c>
      <c r="Z11" s="227"/>
      <c r="AA11" s="227"/>
      <c r="AB11" s="227">
        <v>116.92</v>
      </c>
      <c r="AC11" s="227">
        <v>0.02</v>
      </c>
      <c r="AD11" s="227">
        <v>0.1</v>
      </c>
      <c r="AE11" s="227">
        <v>0.1</v>
      </c>
      <c r="AF11" s="227">
        <v>326.92</v>
      </c>
      <c r="AG11" s="227">
        <v>157.02000000000001</v>
      </c>
      <c r="AH11" s="227">
        <v>9.7500000000000018</v>
      </c>
      <c r="AI11" s="227">
        <v>7295.7200000000057</v>
      </c>
      <c r="AJ11" s="227">
        <v>67.17</v>
      </c>
      <c r="AK11" s="227">
        <v>389.12999999999994</v>
      </c>
      <c r="AL11" s="227">
        <v>414.87999999999994</v>
      </c>
      <c r="AM11" s="227"/>
      <c r="AN11" s="227"/>
      <c r="AO11" s="227">
        <v>544.77</v>
      </c>
      <c r="AP11" s="227"/>
      <c r="AQ11" s="227"/>
      <c r="AR11" s="227"/>
      <c r="AS11" s="227">
        <v>0.1</v>
      </c>
      <c r="AT11" s="227">
        <v>269.83</v>
      </c>
      <c r="AU11" s="18">
        <f t="shared" si="0"/>
        <v>13746.330000000004</v>
      </c>
      <c r="AV11"/>
      <c r="AW11"/>
      <c r="AX11"/>
      <c r="AY11"/>
    </row>
    <row r="12" spans="1:51" ht="23.25" customHeight="1" x14ac:dyDescent="0.25">
      <c r="A12" s="226" t="s">
        <v>78</v>
      </c>
      <c r="B12" s="227"/>
      <c r="C12" s="227">
        <v>1.58</v>
      </c>
      <c r="D12" s="227"/>
      <c r="E12" s="227">
        <v>1.2</v>
      </c>
      <c r="F12" s="227">
        <v>207.89</v>
      </c>
      <c r="G12" s="227">
        <v>249.65</v>
      </c>
      <c r="H12" s="227">
        <v>0.8</v>
      </c>
      <c r="I12" s="231"/>
      <c r="J12" s="231"/>
      <c r="K12" s="227"/>
      <c r="L12" s="227"/>
      <c r="M12" s="227"/>
      <c r="N12" s="227">
        <v>5.33</v>
      </c>
      <c r="O12" s="231"/>
      <c r="P12" s="231"/>
      <c r="Q12" s="227"/>
      <c r="R12" s="227">
        <v>0.21</v>
      </c>
      <c r="S12" s="227"/>
      <c r="T12" s="231"/>
      <c r="U12" s="227">
        <v>0.9</v>
      </c>
      <c r="V12" s="227">
        <v>3572.33</v>
      </c>
      <c r="W12" s="227">
        <v>10.620000000000001</v>
      </c>
      <c r="X12" s="227"/>
      <c r="Y12" s="227">
        <v>4.2499999999999991</v>
      </c>
      <c r="Z12" s="227"/>
      <c r="AA12" s="227"/>
      <c r="AB12" s="227">
        <v>2.7</v>
      </c>
      <c r="AC12" s="227"/>
      <c r="AD12" s="227"/>
      <c r="AE12" s="227">
        <v>0.15</v>
      </c>
      <c r="AF12" s="227">
        <v>4.53</v>
      </c>
      <c r="AG12" s="227">
        <v>7.09</v>
      </c>
      <c r="AH12" s="227"/>
      <c r="AI12" s="227">
        <v>102.61</v>
      </c>
      <c r="AJ12" s="227"/>
      <c r="AK12" s="227">
        <v>0.01</v>
      </c>
      <c r="AL12" s="227">
        <v>43.89</v>
      </c>
      <c r="AM12" s="227"/>
      <c r="AN12" s="227"/>
      <c r="AO12" s="227">
        <v>67.040000000000006</v>
      </c>
      <c r="AQ12" s="227"/>
      <c r="AR12" s="227"/>
      <c r="AS12" s="227"/>
      <c r="AT12" s="227"/>
      <c r="AU12" s="18">
        <f t="shared" si="0"/>
        <v>4282.7800000000007</v>
      </c>
      <c r="AV12"/>
      <c r="AW12"/>
      <c r="AX12"/>
      <c r="AY12"/>
    </row>
    <row r="13" spans="1:51" ht="23.25" customHeight="1" x14ac:dyDescent="0.25">
      <c r="A13" s="226" t="s">
        <v>164</v>
      </c>
      <c r="B13" s="227"/>
      <c r="C13" s="227"/>
      <c r="D13" s="227"/>
      <c r="E13" s="227">
        <v>0.25</v>
      </c>
      <c r="F13" s="227">
        <v>417.77</v>
      </c>
      <c r="G13" s="227">
        <v>1.69</v>
      </c>
      <c r="H13" s="227"/>
      <c r="I13" s="227"/>
      <c r="J13" s="227"/>
      <c r="K13" s="227"/>
      <c r="L13" s="227"/>
      <c r="M13" s="227"/>
      <c r="N13" s="227">
        <v>67.210000000000008</v>
      </c>
      <c r="O13" s="227"/>
      <c r="P13" s="227"/>
      <c r="Q13" s="227"/>
      <c r="R13" s="227"/>
      <c r="S13" s="227"/>
      <c r="T13" s="227"/>
      <c r="U13" s="227"/>
      <c r="V13" s="227">
        <v>404.4</v>
      </c>
      <c r="W13" s="227"/>
      <c r="X13" s="227"/>
      <c r="Y13" s="227">
        <v>0.17</v>
      </c>
      <c r="Z13" s="227"/>
      <c r="AA13" s="227"/>
      <c r="AB13" s="227"/>
      <c r="AC13" s="227"/>
      <c r="AD13" s="227"/>
      <c r="AE13" s="227"/>
      <c r="AF13" s="227">
        <v>22.619999999999997</v>
      </c>
      <c r="AG13" s="227">
        <v>101.89</v>
      </c>
      <c r="AH13" s="227"/>
      <c r="AI13" s="227">
        <v>323.44</v>
      </c>
      <c r="AJ13" s="227"/>
      <c r="AK13" s="227">
        <v>22.6</v>
      </c>
      <c r="AL13" s="227">
        <v>0.2</v>
      </c>
      <c r="AM13" s="227"/>
      <c r="AN13" s="227"/>
      <c r="AO13" s="227">
        <v>0.2</v>
      </c>
      <c r="AP13" s="227"/>
      <c r="AQ13" s="227"/>
      <c r="AR13" s="227"/>
      <c r="AS13" s="227"/>
      <c r="AT13" s="227">
        <v>3.6</v>
      </c>
      <c r="AU13" s="18">
        <f t="shared" si="0"/>
        <v>1366.0399999999997</v>
      </c>
      <c r="AV13"/>
      <c r="AW13"/>
      <c r="AX13"/>
      <c r="AY13"/>
    </row>
    <row r="14" spans="1:51" ht="23.25" customHeight="1" x14ac:dyDescent="0.25">
      <c r="A14" s="226" t="s">
        <v>95</v>
      </c>
      <c r="B14" s="227"/>
      <c r="C14" s="227"/>
      <c r="D14" s="227"/>
      <c r="E14" s="227"/>
      <c r="F14" s="227">
        <v>33.28</v>
      </c>
      <c r="G14" s="227">
        <v>0.2</v>
      </c>
      <c r="H14" s="227"/>
      <c r="I14" s="227"/>
      <c r="J14" s="227"/>
      <c r="K14" s="227"/>
      <c r="L14" s="227"/>
      <c r="M14" s="227"/>
      <c r="N14" s="227">
        <v>0.45999999999999996</v>
      </c>
      <c r="O14" s="227"/>
      <c r="P14" s="227"/>
      <c r="Q14" s="227"/>
      <c r="R14" s="227"/>
      <c r="S14" s="227"/>
      <c r="T14" s="227"/>
      <c r="U14" s="227"/>
      <c r="V14" s="227">
        <v>1.89</v>
      </c>
      <c r="W14" s="227"/>
      <c r="X14" s="227"/>
      <c r="Y14" s="227"/>
      <c r="Z14" s="227"/>
      <c r="AA14" s="227"/>
      <c r="AB14" s="227"/>
      <c r="AC14" s="227"/>
      <c r="AD14" s="227"/>
      <c r="AE14" s="227"/>
      <c r="AF14" s="227">
        <v>0.02</v>
      </c>
      <c r="AG14" s="227">
        <v>2.2000000000000002</v>
      </c>
      <c r="AH14" s="227"/>
      <c r="AI14" s="227">
        <v>5.73</v>
      </c>
      <c r="AJ14" s="227"/>
      <c r="AK14" s="227"/>
      <c r="AL14" s="227">
        <v>0.25</v>
      </c>
      <c r="AM14" s="227">
        <v>0.01</v>
      </c>
      <c r="AN14" s="227"/>
      <c r="AO14" s="227"/>
      <c r="AP14" s="227"/>
      <c r="AQ14" s="227"/>
      <c r="AR14" s="227"/>
      <c r="AS14" s="227"/>
      <c r="AT14" s="227">
        <v>1</v>
      </c>
      <c r="AU14" s="18">
        <f t="shared" si="0"/>
        <v>45.040000000000013</v>
      </c>
      <c r="AV14"/>
      <c r="AW14"/>
      <c r="AX14"/>
      <c r="AY14"/>
    </row>
    <row r="15" spans="1:51" ht="23.25" customHeight="1" x14ac:dyDescent="0.25">
      <c r="A15" s="226" t="s">
        <v>81</v>
      </c>
      <c r="B15" s="227"/>
      <c r="C15" s="227"/>
      <c r="D15" s="227"/>
      <c r="E15" s="227"/>
      <c r="F15" s="227">
        <v>5.5</v>
      </c>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v>1.7</v>
      </c>
      <c r="AH15" s="227"/>
      <c r="AI15" s="227">
        <v>6.5</v>
      </c>
      <c r="AJ15" s="227"/>
      <c r="AK15" s="227"/>
      <c r="AL15" s="227"/>
      <c r="AM15" s="227"/>
      <c r="AN15" s="227"/>
      <c r="AO15" s="227"/>
      <c r="AP15" s="227"/>
      <c r="AQ15" s="227"/>
      <c r="AR15" s="227"/>
      <c r="AS15" s="227"/>
      <c r="AT15" s="227"/>
      <c r="AU15" s="18">
        <f t="shared" si="0"/>
        <v>13.7</v>
      </c>
      <c r="AV15"/>
      <c r="AW15"/>
      <c r="AX15"/>
      <c r="AY15"/>
    </row>
    <row r="16" spans="1:51" ht="23.25" customHeight="1" x14ac:dyDescent="0.25">
      <c r="A16" s="226" t="s">
        <v>165</v>
      </c>
      <c r="B16" s="227"/>
      <c r="C16" s="227">
        <v>0.12</v>
      </c>
      <c r="D16" s="227"/>
      <c r="E16" s="227"/>
      <c r="F16" s="227">
        <v>4.54</v>
      </c>
      <c r="G16" s="227"/>
      <c r="H16" s="227"/>
      <c r="I16" s="227"/>
      <c r="J16" s="227"/>
      <c r="K16" s="227"/>
      <c r="L16" s="227"/>
      <c r="M16" s="227"/>
      <c r="N16" s="227">
        <v>1.06</v>
      </c>
      <c r="O16" s="227"/>
      <c r="P16" s="227"/>
      <c r="Q16" s="227"/>
      <c r="R16" s="227"/>
      <c r="S16" s="227"/>
      <c r="T16" s="227">
        <v>0.3</v>
      </c>
      <c r="U16" s="227"/>
      <c r="V16" s="227"/>
      <c r="W16" s="227"/>
      <c r="X16" s="227"/>
      <c r="Y16" s="227"/>
      <c r="Z16" s="227"/>
      <c r="AA16" s="227"/>
      <c r="AB16" s="227"/>
      <c r="AC16" s="227"/>
      <c r="AD16" s="227"/>
      <c r="AE16" s="227"/>
      <c r="AF16" s="227">
        <v>0.26</v>
      </c>
      <c r="AG16" s="227">
        <v>0.49</v>
      </c>
      <c r="AH16" s="227">
        <v>0.3</v>
      </c>
      <c r="AI16" s="227">
        <v>1.66</v>
      </c>
      <c r="AJ16" s="227">
        <v>0.42</v>
      </c>
      <c r="AK16" s="227"/>
      <c r="AL16" s="227"/>
      <c r="AM16" s="227"/>
      <c r="AN16" s="227"/>
      <c r="AO16" s="227"/>
      <c r="AP16" s="227"/>
      <c r="AQ16" s="227"/>
      <c r="AR16" s="227"/>
      <c r="AS16" s="227"/>
      <c r="AT16" s="227">
        <v>0.18</v>
      </c>
      <c r="AU16" s="18">
        <f t="shared" si="0"/>
        <v>9.33</v>
      </c>
      <c r="AV16"/>
      <c r="AW16"/>
      <c r="AX16"/>
      <c r="AY16"/>
    </row>
    <row r="17" spans="1:51" ht="23.25" customHeight="1" x14ac:dyDescent="0.25">
      <c r="A17" s="226" t="s">
        <v>83</v>
      </c>
      <c r="B17" s="227"/>
      <c r="C17" s="227"/>
      <c r="D17" s="227"/>
      <c r="E17" s="227"/>
      <c r="F17" s="227">
        <v>0.65</v>
      </c>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v>0.64</v>
      </c>
      <c r="AJ17" s="227"/>
      <c r="AK17" s="227"/>
      <c r="AL17" s="227"/>
      <c r="AM17" s="227"/>
      <c r="AN17" s="227"/>
      <c r="AO17" s="227"/>
      <c r="AP17" s="227"/>
      <c r="AQ17" s="227"/>
      <c r="AR17" s="227"/>
      <c r="AS17" s="227"/>
      <c r="AT17" s="227"/>
      <c r="AU17" s="18">
        <f>SUM(B17:AT17)</f>
        <v>1.29</v>
      </c>
      <c r="AV17"/>
      <c r="AW17"/>
      <c r="AX17"/>
      <c r="AY17"/>
    </row>
    <row r="18" spans="1:51" ht="23.25" customHeight="1" x14ac:dyDescent="0.25">
      <c r="A18" s="226" t="s">
        <v>96</v>
      </c>
      <c r="B18" s="227"/>
      <c r="C18" s="227">
        <v>0.16</v>
      </c>
      <c r="D18" s="227"/>
      <c r="E18" s="227"/>
      <c r="F18" s="227">
        <v>601.84</v>
      </c>
      <c r="G18" s="227"/>
      <c r="H18" s="227"/>
      <c r="I18" s="227"/>
      <c r="J18" s="227"/>
      <c r="K18" s="227"/>
      <c r="L18" s="227"/>
      <c r="M18" s="227"/>
      <c r="N18" s="227">
        <v>17.170000000000002</v>
      </c>
      <c r="O18" s="227"/>
      <c r="P18" s="227"/>
      <c r="Q18" s="227"/>
      <c r="R18" s="227"/>
      <c r="S18" s="227"/>
      <c r="T18" s="227">
        <v>0.03</v>
      </c>
      <c r="U18" s="227"/>
      <c r="V18" s="227">
        <v>9.7800000000000011</v>
      </c>
      <c r="W18" s="227"/>
      <c r="X18" s="227"/>
      <c r="Y18" s="227">
        <v>4.58</v>
      </c>
      <c r="Z18" s="227"/>
      <c r="AA18" s="227"/>
      <c r="AB18" s="227">
        <v>1.1000000000000001</v>
      </c>
      <c r="AC18" s="227"/>
      <c r="AD18" s="227"/>
      <c r="AE18" s="227">
        <v>0.63</v>
      </c>
      <c r="AF18" s="227"/>
      <c r="AG18" s="227">
        <v>8.06</v>
      </c>
      <c r="AH18" s="227">
        <v>0.03</v>
      </c>
      <c r="AI18" s="227">
        <v>603.66999999999996</v>
      </c>
      <c r="AJ18" s="227">
        <v>5.6</v>
      </c>
      <c r="AK18" s="227"/>
      <c r="AL18" s="227">
        <v>24.02</v>
      </c>
      <c r="AM18" s="227"/>
      <c r="AN18" s="227"/>
      <c r="AO18" s="227"/>
      <c r="AP18" s="227"/>
      <c r="AQ18" s="227">
        <v>2.44</v>
      </c>
      <c r="AR18" s="227"/>
      <c r="AS18" s="227"/>
      <c r="AT18" s="227">
        <v>21.03</v>
      </c>
      <c r="AU18" s="18">
        <f t="shared" si="0"/>
        <v>1300.1399999999996</v>
      </c>
      <c r="AV18"/>
      <c r="AW18"/>
      <c r="AX18"/>
      <c r="AY18"/>
    </row>
    <row r="19" spans="1:51" ht="23.25" customHeight="1" thickBot="1" x14ac:dyDescent="0.3">
      <c r="A19" s="232" t="s">
        <v>69</v>
      </c>
      <c r="B19" s="139">
        <f>SUM(B4:B18)</f>
        <v>0.3</v>
      </c>
      <c r="C19" s="139">
        <f t="shared" ref="C19:AT19" si="1">SUM(C4:C18)</f>
        <v>9.3199999999999985</v>
      </c>
      <c r="D19" s="139">
        <f t="shared" si="1"/>
        <v>0.75</v>
      </c>
      <c r="E19" s="139">
        <f t="shared" si="1"/>
        <v>43.45</v>
      </c>
      <c r="F19" s="139">
        <f t="shared" si="1"/>
        <v>10345.259999999998</v>
      </c>
      <c r="G19" s="139">
        <f t="shared" si="1"/>
        <v>252.14</v>
      </c>
      <c r="H19" s="139">
        <f t="shared" si="1"/>
        <v>39.410000000000004</v>
      </c>
      <c r="I19" s="139">
        <f t="shared" si="1"/>
        <v>3.3</v>
      </c>
      <c r="J19" s="139">
        <f t="shared" si="1"/>
        <v>0.1</v>
      </c>
      <c r="K19" s="139">
        <f t="shared" si="1"/>
        <v>0.25</v>
      </c>
      <c r="L19" s="139">
        <f t="shared" si="1"/>
        <v>0.64</v>
      </c>
      <c r="M19" s="139">
        <f t="shared" si="1"/>
        <v>1.1100000000000001</v>
      </c>
      <c r="N19" s="139">
        <f t="shared" si="1"/>
        <v>306.77000000000004</v>
      </c>
      <c r="O19" s="139">
        <f t="shared" si="1"/>
        <v>0.16</v>
      </c>
      <c r="P19" s="139">
        <f t="shared" si="1"/>
        <v>0.15</v>
      </c>
      <c r="Q19" s="139">
        <f t="shared" si="1"/>
        <v>0.08</v>
      </c>
      <c r="R19" s="139">
        <f t="shared" si="1"/>
        <v>0.6</v>
      </c>
      <c r="S19" s="139">
        <f t="shared" si="1"/>
        <v>0.1</v>
      </c>
      <c r="T19" s="139">
        <f t="shared" si="1"/>
        <v>20.330000000000002</v>
      </c>
      <c r="U19" s="139">
        <f t="shared" si="1"/>
        <v>43.21</v>
      </c>
      <c r="V19" s="139">
        <f t="shared" si="1"/>
        <v>4317.51</v>
      </c>
      <c r="W19" s="139">
        <f t="shared" si="1"/>
        <v>45.570000000000007</v>
      </c>
      <c r="X19" s="139">
        <f t="shared" si="1"/>
        <v>1.39</v>
      </c>
      <c r="Y19" s="139">
        <f t="shared" si="1"/>
        <v>155.79000000000002</v>
      </c>
      <c r="Z19" s="139">
        <f t="shared" si="1"/>
        <v>0.92</v>
      </c>
      <c r="AA19" s="139">
        <f t="shared" si="1"/>
        <v>0.06</v>
      </c>
      <c r="AB19" s="139">
        <f t="shared" si="1"/>
        <v>515.81000000000006</v>
      </c>
      <c r="AC19" s="139">
        <f t="shared" si="1"/>
        <v>0.38</v>
      </c>
      <c r="AD19" s="139">
        <f t="shared" si="1"/>
        <v>0.1</v>
      </c>
      <c r="AE19" s="139">
        <f t="shared" si="1"/>
        <v>7.18</v>
      </c>
      <c r="AF19" s="139">
        <f t="shared" si="1"/>
        <v>656.75999999999988</v>
      </c>
      <c r="AG19" s="139">
        <f t="shared" si="1"/>
        <v>362.21000000000004</v>
      </c>
      <c r="AH19" s="139">
        <f t="shared" si="1"/>
        <v>29.710000000000004</v>
      </c>
      <c r="AI19" s="139">
        <f t="shared" si="1"/>
        <v>14316.490000000005</v>
      </c>
      <c r="AJ19" s="139">
        <f t="shared" si="1"/>
        <v>107.52</v>
      </c>
      <c r="AK19" s="139">
        <f t="shared" si="1"/>
        <v>436.28999999999996</v>
      </c>
      <c r="AL19" s="139">
        <f t="shared" si="1"/>
        <v>677.52</v>
      </c>
      <c r="AM19" s="139">
        <f t="shared" si="1"/>
        <v>0.01</v>
      </c>
      <c r="AN19" s="139">
        <f t="shared" si="1"/>
        <v>1.3</v>
      </c>
      <c r="AO19" s="139">
        <f t="shared" si="1"/>
        <v>621.54</v>
      </c>
      <c r="AP19" s="139">
        <f t="shared" si="1"/>
        <v>0.09</v>
      </c>
      <c r="AQ19" s="139">
        <f t="shared" si="1"/>
        <v>5.67</v>
      </c>
      <c r="AR19" s="139">
        <f t="shared" si="1"/>
        <v>0.09</v>
      </c>
      <c r="AS19" s="139">
        <f t="shared" si="1"/>
        <v>2.3000000000000003</v>
      </c>
      <c r="AT19" s="139">
        <f t="shared" si="1"/>
        <v>724.03</v>
      </c>
      <c r="AU19" s="140">
        <f>SUM(B19:AT19)</f>
        <v>34053.669999999991</v>
      </c>
      <c r="AV19" s="198"/>
      <c r="AW19"/>
      <c r="AX19"/>
      <c r="AY19"/>
    </row>
  </sheetData>
  <mergeCells count="2">
    <mergeCell ref="A2:A3"/>
    <mergeCell ref="B2:AT2"/>
  </mergeCells>
  <printOptions horizontalCentered="1"/>
  <pageMargins left="0.7" right="0.7" top="0.75" bottom="0.75" header="0.3" footer="0.3"/>
  <pageSetup paperSize="5" scale="32" orientation="landscape" r:id="rId1"/>
  <headerFooter>
    <oddHeader>&amp;L&amp;G&amp;C&amp;"Verdana,Negrita"&amp;12DISTRIBUCION NACIONAL DE CEPAJES BLANCOS 
 DE VIDES PARA VINIFICACION(ha)&amp;R&amp;"Verdana,Normal"CUADRO N° 6</oddHeader>
    <oddFooter>&amp;R&amp;F</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9"/>
  <sheetViews>
    <sheetView zoomScale="85" zoomScaleNormal="85" workbookViewId="0">
      <pane xSplit="1" ySplit="3" topLeftCell="B4" activePane="bottomRight" state="frozen"/>
      <selection pane="topRight" activeCell="I6" sqref="I6"/>
      <selection pane="bottomLeft" activeCell="I6" sqref="I6"/>
      <selection pane="bottomRight" activeCell="R15" sqref="R15"/>
    </sheetView>
  </sheetViews>
  <sheetFormatPr baseColWidth="10" defaultColWidth="11.42578125" defaultRowHeight="27" customHeight="1" x14ac:dyDescent="0.2"/>
  <cols>
    <col min="1" max="1" width="19.5703125" style="233" customWidth="1"/>
    <col min="2" max="2" width="7.85546875" style="233" bestFit="1" customWidth="1"/>
    <col min="3" max="3" width="11.140625" style="233" customWidth="1"/>
    <col min="4" max="5" width="6" style="233" bestFit="1" customWidth="1"/>
    <col min="6" max="6" width="9.140625" style="233" bestFit="1" customWidth="1"/>
    <col min="7" max="8" width="6" style="233" bestFit="1" customWidth="1"/>
    <col min="9" max="9" width="6" style="233" customWidth="1"/>
    <col min="10" max="10" width="11.7109375" style="233" customWidth="1"/>
    <col min="11" max="11" width="13.7109375" style="233" customWidth="1"/>
    <col min="12" max="12" width="7.42578125" style="233" bestFit="1" customWidth="1"/>
    <col min="13" max="13" width="8.5703125" style="233" bestFit="1" customWidth="1"/>
    <col min="14" max="14" width="11.85546875" style="233" bestFit="1" customWidth="1"/>
    <col min="15" max="15" width="11.85546875" style="233" customWidth="1"/>
    <col min="16" max="16" width="10.5703125" style="233" bestFit="1" customWidth="1"/>
    <col min="17" max="17" width="8.85546875" style="233" bestFit="1" customWidth="1"/>
    <col min="18" max="18" width="8.5703125" style="233" bestFit="1" customWidth="1"/>
    <col min="19" max="19" width="7.140625" style="233" bestFit="1" customWidth="1"/>
    <col min="20" max="20" width="14" style="233" customWidth="1"/>
    <col min="21" max="21" width="10.5703125" style="233" bestFit="1" customWidth="1"/>
    <col min="22" max="22" width="6" style="233" bestFit="1" customWidth="1"/>
    <col min="23" max="23" width="8.85546875" style="233" bestFit="1" customWidth="1"/>
    <col min="24" max="24" width="8.5703125" style="233" bestFit="1" customWidth="1"/>
    <col min="25" max="26" width="6" style="233" bestFit="1" customWidth="1"/>
    <col min="27" max="27" width="8.85546875" style="233" bestFit="1" customWidth="1"/>
    <col min="28" max="28" width="8.85546875" style="233" customWidth="1"/>
    <col min="29" max="29" width="7.42578125" style="233" bestFit="1" customWidth="1"/>
    <col min="30" max="30" width="6" style="233" bestFit="1" customWidth="1"/>
    <col min="31" max="31" width="11.85546875" style="233" customWidth="1"/>
    <col min="32" max="33" width="5.85546875" style="233" bestFit="1" customWidth="1"/>
    <col min="34" max="34" width="8.85546875" style="233" bestFit="1" customWidth="1"/>
    <col min="35" max="35" width="6" style="233" bestFit="1" customWidth="1"/>
    <col min="36" max="36" width="11.85546875" style="233" bestFit="1" customWidth="1"/>
    <col min="37" max="38" width="8.85546875" style="233" bestFit="1" customWidth="1"/>
    <col min="39" max="39" width="6" style="233" bestFit="1" customWidth="1"/>
    <col min="40" max="40" width="10.5703125" style="233" bestFit="1" customWidth="1"/>
    <col min="41" max="41" width="6" style="233" bestFit="1" customWidth="1"/>
    <col min="42" max="42" width="5.85546875" style="233" bestFit="1" customWidth="1"/>
    <col min="43" max="43" width="8" style="233" bestFit="1" customWidth="1"/>
    <col min="44" max="44" width="6" style="233" bestFit="1" customWidth="1"/>
    <col min="45" max="45" width="6" style="233" customWidth="1"/>
    <col min="46" max="46" width="8.85546875" style="233" bestFit="1" customWidth="1"/>
    <col min="47" max="47" width="11" style="233" customWidth="1"/>
    <col min="48" max="48" width="8.5703125" style="233" bestFit="1" customWidth="1"/>
    <col min="49" max="49" width="8.85546875" style="233" bestFit="1" customWidth="1"/>
    <col min="50" max="50" width="8.85546875" style="233" customWidth="1"/>
    <col min="51" max="51" width="8.5703125" style="233" bestFit="1" customWidth="1"/>
    <col min="52" max="52" width="10.5703125" style="233" bestFit="1" customWidth="1"/>
    <col min="53" max="53" width="6" style="233" bestFit="1" customWidth="1"/>
    <col min="54" max="54" width="6" style="233" customWidth="1"/>
    <col min="55" max="55" width="6" style="233" bestFit="1" customWidth="1"/>
    <col min="56" max="56" width="7.42578125" style="233" bestFit="1" customWidth="1"/>
    <col min="57" max="57" width="13.7109375" style="233" bestFit="1" customWidth="1"/>
    <col min="58" max="16384" width="11.42578125" style="233"/>
  </cols>
  <sheetData>
    <row r="1" spans="1:57" ht="24" customHeight="1" thickBot="1" x14ac:dyDescent="0.25">
      <c r="A1" s="3" t="s">
        <v>166</v>
      </c>
      <c r="B1" s="3"/>
      <c r="C1" s="3"/>
      <c r="D1" s="3"/>
      <c r="E1" s="3"/>
      <c r="F1" s="3"/>
      <c r="G1" s="3"/>
      <c r="H1" s="3"/>
      <c r="I1" s="3"/>
      <c r="J1" s="3"/>
    </row>
    <row r="2" spans="1:57" ht="18.75" customHeight="1" x14ac:dyDescent="0.2">
      <c r="A2" s="343" t="s">
        <v>114</v>
      </c>
      <c r="B2" s="344" t="s">
        <v>167</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6"/>
      <c r="BE2" s="347" t="s">
        <v>69</v>
      </c>
    </row>
    <row r="3" spans="1:57" ht="97.5" customHeight="1" x14ac:dyDescent="0.2">
      <c r="A3" s="339"/>
      <c r="B3" s="101" t="s">
        <v>168</v>
      </c>
      <c r="C3" s="101" t="s">
        <v>169</v>
      </c>
      <c r="D3" s="101" t="s">
        <v>170</v>
      </c>
      <c r="E3" s="101" t="s">
        <v>171</v>
      </c>
      <c r="F3" s="101" t="s">
        <v>172</v>
      </c>
      <c r="G3" s="101" t="s">
        <v>173</v>
      </c>
      <c r="H3" s="101" t="s">
        <v>174</v>
      </c>
      <c r="I3" s="101" t="s">
        <v>175</v>
      </c>
      <c r="J3" s="101" t="s">
        <v>176</v>
      </c>
      <c r="K3" s="101" t="s">
        <v>177</v>
      </c>
      <c r="L3" s="101" t="s">
        <v>178</v>
      </c>
      <c r="M3" s="101" t="s">
        <v>179</v>
      </c>
      <c r="N3" s="101" t="s">
        <v>180</v>
      </c>
      <c r="O3" s="101" t="s">
        <v>181</v>
      </c>
      <c r="P3" s="101" t="s">
        <v>182</v>
      </c>
      <c r="Q3" s="101" t="s">
        <v>183</v>
      </c>
      <c r="R3" s="101" t="s">
        <v>184</v>
      </c>
      <c r="S3" s="101" t="s">
        <v>185</v>
      </c>
      <c r="T3" s="101" t="s">
        <v>186</v>
      </c>
      <c r="U3" s="101" t="s">
        <v>187</v>
      </c>
      <c r="V3" s="101" t="s">
        <v>188</v>
      </c>
      <c r="W3" s="101" t="s">
        <v>189</v>
      </c>
      <c r="X3" s="101" t="s">
        <v>190</v>
      </c>
      <c r="Y3" s="101" t="s">
        <v>191</v>
      </c>
      <c r="Z3" s="101" t="s">
        <v>192</v>
      </c>
      <c r="AA3" s="101" t="s">
        <v>193</v>
      </c>
      <c r="AB3" s="101" t="s">
        <v>194</v>
      </c>
      <c r="AC3" s="101" t="s">
        <v>195</v>
      </c>
      <c r="AD3" s="101" t="s">
        <v>196</v>
      </c>
      <c r="AE3" s="101" t="s">
        <v>197</v>
      </c>
      <c r="AF3" s="101" t="s">
        <v>198</v>
      </c>
      <c r="AG3" s="101" t="s">
        <v>199</v>
      </c>
      <c r="AH3" s="101" t="s">
        <v>200</v>
      </c>
      <c r="AI3" s="101" t="s">
        <v>201</v>
      </c>
      <c r="AJ3" s="101" t="s">
        <v>202</v>
      </c>
      <c r="AK3" s="101" t="s">
        <v>203</v>
      </c>
      <c r="AL3" s="101" t="s">
        <v>204</v>
      </c>
      <c r="AM3" s="101" t="s">
        <v>205</v>
      </c>
      <c r="AN3" s="101" t="s">
        <v>206</v>
      </c>
      <c r="AO3" s="101" t="s">
        <v>207</v>
      </c>
      <c r="AP3" s="101" t="s">
        <v>208</v>
      </c>
      <c r="AQ3" s="101" t="s">
        <v>209</v>
      </c>
      <c r="AR3" s="101" t="s">
        <v>210</v>
      </c>
      <c r="AS3" s="101" t="s">
        <v>211</v>
      </c>
      <c r="AT3" s="101" t="s">
        <v>212</v>
      </c>
      <c r="AU3" s="101" t="s">
        <v>213</v>
      </c>
      <c r="AV3" s="101" t="s">
        <v>214</v>
      </c>
      <c r="AW3" s="101" t="s">
        <v>215</v>
      </c>
      <c r="AX3" s="101" t="s">
        <v>216</v>
      </c>
      <c r="AY3" s="101" t="s">
        <v>217</v>
      </c>
      <c r="AZ3" s="101" t="s">
        <v>218</v>
      </c>
      <c r="BA3" s="101" t="s">
        <v>219</v>
      </c>
      <c r="BB3" s="101" t="s">
        <v>220</v>
      </c>
      <c r="BC3" s="101" t="s">
        <v>221</v>
      </c>
      <c r="BD3" s="101" t="s">
        <v>222</v>
      </c>
      <c r="BE3" s="348"/>
    </row>
    <row r="4" spans="1:57" ht="23.25" customHeight="1" x14ac:dyDescent="0.2">
      <c r="A4" s="234" t="s">
        <v>70</v>
      </c>
      <c r="B4" s="2"/>
      <c r="C4" s="2"/>
      <c r="D4" s="2"/>
      <c r="E4" s="2"/>
      <c r="F4" s="2"/>
      <c r="G4" s="2"/>
      <c r="H4" s="2"/>
      <c r="I4" s="2"/>
      <c r="J4" s="2"/>
      <c r="K4" s="2"/>
      <c r="L4" s="2"/>
      <c r="M4" s="2"/>
      <c r="N4" s="2"/>
      <c r="O4" s="2"/>
      <c r="P4" s="2"/>
      <c r="Q4" s="2"/>
      <c r="R4" s="2"/>
      <c r="S4" s="2"/>
      <c r="T4" s="2"/>
      <c r="U4" s="2"/>
      <c r="V4" s="2"/>
      <c r="W4" s="2"/>
      <c r="X4" s="2"/>
      <c r="Y4" s="2"/>
      <c r="Z4" s="2"/>
      <c r="AA4" s="235"/>
      <c r="AB4" s="2"/>
      <c r="AC4" s="2"/>
      <c r="AD4" s="2"/>
      <c r="AE4" s="2"/>
      <c r="AF4" s="2"/>
      <c r="AG4" s="2"/>
      <c r="AH4" s="2"/>
      <c r="AI4" s="2"/>
      <c r="AJ4" s="2">
        <v>15</v>
      </c>
      <c r="AK4" s="2"/>
      <c r="AL4" s="2"/>
      <c r="AM4" s="2"/>
      <c r="AN4" s="2"/>
      <c r="AO4" s="2"/>
      <c r="AP4" s="2"/>
      <c r="AQ4" s="2"/>
      <c r="AR4" s="2"/>
      <c r="AS4" s="2"/>
      <c r="AT4" s="2"/>
      <c r="AU4" s="2"/>
      <c r="AV4" s="2"/>
      <c r="AW4" s="2"/>
      <c r="AX4" s="2"/>
      <c r="AY4" s="2"/>
      <c r="AZ4" s="2"/>
      <c r="BA4" s="2"/>
      <c r="BB4" s="2"/>
      <c r="BC4" s="2"/>
      <c r="BD4" s="2"/>
      <c r="BE4" s="236">
        <f t="shared" ref="BE4:BE19" si="0">SUM(B4:BD4)</f>
        <v>15</v>
      </c>
    </row>
    <row r="5" spans="1:57" ht="23.25" customHeight="1" x14ac:dyDescent="0.2">
      <c r="A5" s="234" t="s">
        <v>71</v>
      </c>
      <c r="B5" s="227"/>
      <c r="C5" s="227"/>
      <c r="D5" s="227"/>
      <c r="E5" s="227"/>
      <c r="F5" s="227"/>
      <c r="G5" s="227"/>
      <c r="H5" s="227"/>
      <c r="I5" s="227"/>
      <c r="J5" s="227"/>
      <c r="K5" s="227">
        <v>0.28000000000000003</v>
      </c>
      <c r="L5" s="227"/>
      <c r="M5" s="227"/>
      <c r="N5" s="227">
        <v>0.02</v>
      </c>
      <c r="O5" s="227"/>
      <c r="P5" s="227"/>
      <c r="Q5" s="227"/>
      <c r="R5" s="227"/>
      <c r="S5" s="227"/>
      <c r="T5" s="227"/>
      <c r="U5" s="227"/>
      <c r="V5" s="227"/>
      <c r="W5" s="227"/>
      <c r="X5" s="227"/>
      <c r="Y5" s="227"/>
      <c r="Z5" s="227">
        <v>0.35</v>
      </c>
      <c r="AB5" s="237"/>
      <c r="AC5" s="227"/>
      <c r="AD5" s="227"/>
      <c r="AE5" s="227">
        <v>0.03</v>
      </c>
      <c r="AF5" s="227"/>
      <c r="AG5" s="227"/>
      <c r="AH5" s="227"/>
      <c r="AI5" s="227"/>
      <c r="AJ5" s="227">
        <v>1.33</v>
      </c>
      <c r="AK5" s="227"/>
      <c r="AL5" s="227"/>
      <c r="AM5" s="227"/>
      <c r="AN5" s="227"/>
      <c r="AO5" s="227"/>
      <c r="AP5" s="227"/>
      <c r="AQ5" s="227"/>
      <c r="AR5" s="227"/>
      <c r="AS5" s="2"/>
      <c r="AT5" s="227"/>
      <c r="AU5" s="227">
        <v>0.04</v>
      </c>
      <c r="AV5" s="227"/>
      <c r="AW5" s="227"/>
      <c r="AX5" s="227"/>
      <c r="AY5" s="227"/>
      <c r="AZ5" s="227"/>
      <c r="BA5" s="227"/>
      <c r="BB5" s="227"/>
      <c r="BC5" s="227"/>
      <c r="BD5" s="227"/>
      <c r="BE5" s="236">
        <f t="shared" si="0"/>
        <v>2.0500000000000003</v>
      </c>
    </row>
    <row r="6" spans="1:57" ht="23.25" customHeight="1" x14ac:dyDescent="0.2">
      <c r="A6" s="234" t="s">
        <v>72</v>
      </c>
      <c r="B6" s="227"/>
      <c r="C6" s="227"/>
      <c r="D6" s="227"/>
      <c r="E6" s="227"/>
      <c r="F6" s="227"/>
      <c r="G6" s="227"/>
      <c r="H6" s="227"/>
      <c r="I6" s="227"/>
      <c r="J6" s="227"/>
      <c r="K6" s="227"/>
      <c r="L6" s="227"/>
      <c r="M6" s="227"/>
      <c r="N6" s="227"/>
      <c r="O6" s="227"/>
      <c r="P6" s="227"/>
      <c r="Q6" s="227"/>
      <c r="R6" s="227"/>
      <c r="S6" s="227"/>
      <c r="T6" s="227">
        <v>1.56</v>
      </c>
      <c r="U6" s="227"/>
      <c r="V6" s="227"/>
      <c r="W6" s="227"/>
      <c r="X6" s="227"/>
      <c r="Y6" s="227"/>
      <c r="Z6" s="227"/>
      <c r="AA6" s="238"/>
      <c r="AB6" s="227"/>
      <c r="AC6" s="227"/>
      <c r="AD6" s="227"/>
      <c r="AE6" s="227"/>
      <c r="AF6" s="227"/>
      <c r="AG6" s="227"/>
      <c r="AH6" s="227"/>
      <c r="AI6" s="227"/>
      <c r="AJ6" s="227">
        <v>0.38</v>
      </c>
      <c r="AK6" s="227">
        <v>0.1</v>
      </c>
      <c r="AL6" s="227"/>
      <c r="AM6" s="227"/>
      <c r="AN6" s="227">
        <v>0.2</v>
      </c>
      <c r="AO6" s="227"/>
      <c r="AP6" s="227"/>
      <c r="AQ6" s="227"/>
      <c r="AR6" s="227"/>
      <c r="AS6" s="2"/>
      <c r="AT6" s="227"/>
      <c r="AU6" s="227">
        <v>1.67</v>
      </c>
      <c r="AV6" s="227"/>
      <c r="AW6" s="227"/>
      <c r="AX6" s="227"/>
      <c r="AY6" s="227"/>
      <c r="AZ6" s="227"/>
      <c r="BA6" s="227"/>
      <c r="BB6" s="227"/>
      <c r="BC6" s="227"/>
      <c r="BD6" s="227"/>
      <c r="BE6" s="236">
        <f t="shared" si="0"/>
        <v>3.91</v>
      </c>
    </row>
    <row r="7" spans="1:57" ht="23.25" customHeight="1" x14ac:dyDescent="0.2">
      <c r="A7" s="234" t="s">
        <v>91</v>
      </c>
      <c r="B7" s="239"/>
      <c r="C7" s="227">
        <v>0.5</v>
      </c>
      <c r="D7" s="227"/>
      <c r="E7" s="227"/>
      <c r="F7" s="227"/>
      <c r="G7" s="227"/>
      <c r="H7" s="227"/>
      <c r="I7" s="227"/>
      <c r="J7" s="227">
        <v>1.07</v>
      </c>
      <c r="K7" s="227">
        <v>0.95</v>
      </c>
      <c r="L7" s="227"/>
      <c r="M7" s="227"/>
      <c r="N7" s="227">
        <v>1.7</v>
      </c>
      <c r="O7" s="227"/>
      <c r="P7" s="227"/>
      <c r="Q7" s="227"/>
      <c r="R7" s="227"/>
      <c r="S7" s="227"/>
      <c r="T7" s="227">
        <v>2.4</v>
      </c>
      <c r="U7" s="227"/>
      <c r="V7" s="227"/>
      <c r="W7" s="227">
        <v>2.58</v>
      </c>
      <c r="X7" s="227"/>
      <c r="Y7" s="227"/>
      <c r="Z7" s="227"/>
      <c r="AA7" s="238">
        <v>0.38</v>
      </c>
      <c r="AB7" s="227"/>
      <c r="AC7" s="227"/>
      <c r="AD7" s="227"/>
      <c r="AE7" s="227">
        <v>3.87</v>
      </c>
      <c r="AF7" s="227"/>
      <c r="AG7" s="227"/>
      <c r="AH7" s="227">
        <v>0.25</v>
      </c>
      <c r="AI7" s="227">
        <v>0.25</v>
      </c>
      <c r="AJ7" s="227">
        <v>3.65</v>
      </c>
      <c r="AK7" s="227">
        <v>0.55000000000000004</v>
      </c>
      <c r="AL7" s="227"/>
      <c r="AM7" s="227"/>
      <c r="AN7" s="227">
        <v>6.02</v>
      </c>
      <c r="AO7" s="227"/>
      <c r="AP7" s="227"/>
      <c r="AQ7" s="227"/>
      <c r="AR7" s="227"/>
      <c r="AS7" s="227"/>
      <c r="AT7" s="227">
        <v>0.5</v>
      </c>
      <c r="AU7" s="227">
        <v>5.8</v>
      </c>
      <c r="AV7" s="227"/>
      <c r="AW7" s="227"/>
      <c r="AX7" s="227"/>
      <c r="AY7" s="227"/>
      <c r="AZ7" s="227">
        <v>1</v>
      </c>
      <c r="BA7" s="227"/>
      <c r="BB7" s="227"/>
      <c r="BC7" s="227"/>
      <c r="BD7" s="227"/>
      <c r="BE7" s="236">
        <f t="shared" si="0"/>
        <v>31.47</v>
      </c>
    </row>
    <row r="8" spans="1:57" ht="23.25" customHeight="1" x14ac:dyDescent="0.2">
      <c r="A8" s="234" t="s">
        <v>92</v>
      </c>
      <c r="B8" s="239"/>
      <c r="C8" s="227"/>
      <c r="D8" s="227"/>
      <c r="E8" s="227"/>
      <c r="F8" s="227"/>
      <c r="G8" s="227"/>
      <c r="H8" s="227"/>
      <c r="I8" s="227"/>
      <c r="J8" s="227">
        <v>10.99</v>
      </c>
      <c r="K8" s="227">
        <v>97.46</v>
      </c>
      <c r="L8" s="227"/>
      <c r="M8" s="227">
        <v>2.1800000000000002</v>
      </c>
      <c r="N8" s="227">
        <v>106.03</v>
      </c>
      <c r="O8" s="227"/>
      <c r="P8" s="227"/>
      <c r="Q8" s="227"/>
      <c r="S8" s="227"/>
      <c r="T8" s="227">
        <v>24.94</v>
      </c>
      <c r="U8" s="227"/>
      <c r="V8" s="227"/>
      <c r="W8" s="227">
        <v>4.4800000000000004</v>
      </c>
      <c r="X8" s="227"/>
      <c r="Y8" s="227"/>
      <c r="Z8" s="227"/>
      <c r="AA8" s="238">
        <v>10.5</v>
      </c>
      <c r="AB8" s="227"/>
      <c r="AC8" s="227">
        <v>0.11</v>
      </c>
      <c r="AD8" s="227"/>
      <c r="AE8" s="227">
        <v>96.21</v>
      </c>
      <c r="AF8" s="227"/>
      <c r="AG8" s="227"/>
      <c r="AH8" s="227">
        <v>1.26</v>
      </c>
      <c r="AI8" s="227"/>
      <c r="AJ8" s="227">
        <v>10.78</v>
      </c>
      <c r="AK8" s="227">
        <v>3.64</v>
      </c>
      <c r="AL8" s="227">
        <v>6.4</v>
      </c>
      <c r="AM8" s="227"/>
      <c r="AN8" s="227">
        <v>180.27</v>
      </c>
      <c r="AO8" s="227"/>
      <c r="AP8" s="227"/>
      <c r="AQ8" s="227"/>
      <c r="AR8" s="227"/>
      <c r="AS8" s="227">
        <v>0.05</v>
      </c>
      <c r="AT8" s="227">
        <v>4.0999999999999996</v>
      </c>
      <c r="AU8" s="227">
        <v>452.15</v>
      </c>
      <c r="AV8" s="227"/>
      <c r="AW8" s="227"/>
      <c r="AX8" s="227"/>
      <c r="AY8" s="227"/>
      <c r="AZ8" s="227">
        <v>238.01</v>
      </c>
      <c r="BA8" s="227">
        <v>1.48</v>
      </c>
      <c r="BB8" s="227"/>
      <c r="BC8" s="227"/>
      <c r="BD8" s="227"/>
      <c r="BE8" s="236">
        <f t="shared" si="0"/>
        <v>1251.04</v>
      </c>
    </row>
    <row r="9" spans="1:57" ht="23.25" customHeight="1" x14ac:dyDescent="0.2">
      <c r="A9" s="234" t="s">
        <v>161</v>
      </c>
      <c r="B9" s="239"/>
      <c r="C9" s="227">
        <v>15.49</v>
      </c>
      <c r="D9" s="227"/>
      <c r="E9" s="227"/>
      <c r="F9" s="227"/>
      <c r="G9" s="227"/>
      <c r="H9" s="227"/>
      <c r="I9" s="227"/>
      <c r="J9" s="227">
        <v>55.38</v>
      </c>
      <c r="K9" s="227">
        <v>401.91</v>
      </c>
      <c r="L9" s="227"/>
      <c r="M9" s="227">
        <v>5.64</v>
      </c>
      <c r="N9" s="227">
        <v>224.21</v>
      </c>
      <c r="O9" s="227"/>
      <c r="P9" s="227"/>
      <c r="Q9" s="227">
        <v>1.38</v>
      </c>
      <c r="R9" s="227"/>
      <c r="S9" s="227"/>
      <c r="T9" s="227">
        <v>58.86</v>
      </c>
      <c r="U9" s="227"/>
      <c r="V9" s="227"/>
      <c r="W9" s="227">
        <v>17.12</v>
      </c>
      <c r="X9" s="227"/>
      <c r="Y9" s="227"/>
      <c r="Z9" s="227"/>
      <c r="AA9" s="227"/>
      <c r="AB9" s="227"/>
      <c r="AC9" s="227">
        <v>1.47</v>
      </c>
      <c r="AD9" s="227"/>
      <c r="AE9" s="227">
        <v>295.58</v>
      </c>
      <c r="AF9" s="227"/>
      <c r="AG9" s="227"/>
      <c r="AH9" s="227">
        <v>6.76</v>
      </c>
      <c r="AI9" s="227"/>
      <c r="AJ9" s="227">
        <v>3.7</v>
      </c>
      <c r="AK9" s="227">
        <v>52.55</v>
      </c>
      <c r="AL9" s="227">
        <v>7.83</v>
      </c>
      <c r="AM9" s="227"/>
      <c r="AN9" s="227">
        <v>1533.49</v>
      </c>
      <c r="AO9" s="227"/>
      <c r="AP9" s="227"/>
      <c r="AQ9" s="227"/>
      <c r="AR9" s="227"/>
      <c r="AS9" s="227"/>
      <c r="AT9" s="227">
        <v>9.01</v>
      </c>
      <c r="AU9" s="227">
        <v>377.1</v>
      </c>
      <c r="AV9" s="227"/>
      <c r="AW9" s="227">
        <v>4.1399999999999997</v>
      </c>
      <c r="AX9" s="227"/>
      <c r="AY9" s="227"/>
      <c r="AZ9" s="227">
        <v>6.48</v>
      </c>
      <c r="BA9" s="227"/>
      <c r="BB9" s="227"/>
      <c r="BC9" s="227"/>
      <c r="BD9" s="227">
        <v>0.08</v>
      </c>
      <c r="BE9" s="236">
        <f t="shared" si="0"/>
        <v>3078.18</v>
      </c>
    </row>
    <row r="10" spans="1:57" ht="23.25" customHeight="1" x14ac:dyDescent="0.2">
      <c r="A10" s="234" t="s">
        <v>162</v>
      </c>
      <c r="B10" s="227">
        <v>1.2000000000000002</v>
      </c>
      <c r="C10" s="227">
        <v>108.78</v>
      </c>
      <c r="E10" s="227">
        <v>2.82</v>
      </c>
      <c r="F10" s="227">
        <v>0.15</v>
      </c>
      <c r="G10" s="227"/>
      <c r="H10" s="227"/>
      <c r="I10" s="227"/>
      <c r="J10" s="227">
        <v>783.25</v>
      </c>
      <c r="K10" s="227">
        <v>15930.99</v>
      </c>
      <c r="M10" s="227">
        <v>43.45</v>
      </c>
      <c r="N10" s="227">
        <v>5660.42</v>
      </c>
      <c r="O10" s="227"/>
      <c r="P10" s="227"/>
      <c r="Q10" s="227">
        <v>7.33</v>
      </c>
      <c r="S10" s="227">
        <v>9.9999999999999992E-2</v>
      </c>
      <c r="T10" s="227">
        <v>1091.0899999999999</v>
      </c>
      <c r="U10" s="227"/>
      <c r="V10" s="227"/>
      <c r="W10" s="227">
        <v>73.790000000000006</v>
      </c>
      <c r="X10" s="227"/>
      <c r="Y10" s="227"/>
      <c r="Z10" s="227"/>
      <c r="AA10" s="227">
        <v>166.44</v>
      </c>
      <c r="AB10" s="227"/>
      <c r="AC10" s="227">
        <v>26.49</v>
      </c>
      <c r="AD10" s="227"/>
      <c r="AE10" s="227">
        <v>4388.71</v>
      </c>
      <c r="AF10" s="227">
        <v>0.86</v>
      </c>
      <c r="AG10" s="227">
        <v>0.9</v>
      </c>
      <c r="AH10" s="227">
        <v>44.78</v>
      </c>
      <c r="AI10" s="227">
        <v>1.3800000000000003</v>
      </c>
      <c r="AJ10" s="227">
        <v>121.26</v>
      </c>
      <c r="AK10" s="227">
        <v>409.48</v>
      </c>
      <c r="AL10" s="227">
        <v>48.73</v>
      </c>
      <c r="AM10" s="227"/>
      <c r="AN10" s="227">
        <v>499.71</v>
      </c>
      <c r="AP10" s="227">
        <v>0.38</v>
      </c>
      <c r="AQ10" s="227">
        <v>3.01</v>
      </c>
      <c r="AR10" s="227"/>
      <c r="AS10" s="227"/>
      <c r="AT10" s="227">
        <v>49.12</v>
      </c>
      <c r="AU10" s="227">
        <v>2758.31</v>
      </c>
      <c r="AV10" s="227">
        <v>2.36</v>
      </c>
      <c r="AW10" s="227">
        <v>40.98</v>
      </c>
      <c r="AX10" s="227">
        <v>0.71000000000000008</v>
      </c>
      <c r="AY10" s="227"/>
      <c r="AZ10" s="227">
        <v>3415.23</v>
      </c>
      <c r="BA10" s="227">
        <v>3.49</v>
      </c>
      <c r="BB10" s="227"/>
      <c r="BC10" s="227">
        <v>0.5</v>
      </c>
      <c r="BD10" s="227">
        <v>34.31</v>
      </c>
      <c r="BE10" s="236">
        <f t="shared" si="0"/>
        <v>35720.509999999995</v>
      </c>
    </row>
    <row r="11" spans="1:57" ht="23.25" customHeight="1" x14ac:dyDescent="0.2">
      <c r="A11" s="234" t="s">
        <v>163</v>
      </c>
      <c r="B11" s="227">
        <v>1</v>
      </c>
      <c r="C11" s="227">
        <v>76.84</v>
      </c>
      <c r="D11" s="227"/>
      <c r="E11" s="227"/>
      <c r="F11" s="227">
        <v>5.52</v>
      </c>
      <c r="G11" s="227">
        <v>1.88</v>
      </c>
      <c r="H11" s="227">
        <v>0.49</v>
      </c>
      <c r="I11" s="227"/>
      <c r="J11" s="227">
        <v>471.97999999999968</v>
      </c>
      <c r="K11" s="227">
        <v>15029.169999999978</v>
      </c>
      <c r="L11" s="227"/>
      <c r="M11" s="227">
        <v>797.60000000000014</v>
      </c>
      <c r="N11" s="227">
        <v>3459.9700000000034</v>
      </c>
      <c r="O11" s="227">
        <v>0.1</v>
      </c>
      <c r="P11" s="227">
        <v>0.59</v>
      </c>
      <c r="Q11" s="227">
        <v>50.88</v>
      </c>
      <c r="R11" s="227"/>
      <c r="S11" s="227">
        <v>1.1399999999999999</v>
      </c>
      <c r="T11" s="227">
        <v>959.76</v>
      </c>
      <c r="U11" s="227">
        <v>0.9</v>
      </c>
      <c r="V11" s="227">
        <v>0.44</v>
      </c>
      <c r="W11" s="227">
        <v>105.77000000000001</v>
      </c>
      <c r="X11" s="227">
        <v>1.08</v>
      </c>
      <c r="Y11" s="227">
        <v>0.46</v>
      </c>
      <c r="Z11" s="227"/>
      <c r="AA11" s="227">
        <v>65.389999999999986</v>
      </c>
      <c r="AB11" s="227">
        <v>0.1</v>
      </c>
      <c r="AC11" s="227">
        <v>20.800000000000004</v>
      </c>
      <c r="AD11" s="227">
        <v>0.49</v>
      </c>
      <c r="AE11" s="227">
        <v>4944.6500000000078</v>
      </c>
      <c r="AF11" s="227">
        <v>4.5</v>
      </c>
      <c r="AG11" s="227">
        <v>0.75</v>
      </c>
      <c r="AH11" s="227">
        <v>49.87</v>
      </c>
      <c r="AI11" s="227">
        <v>6.2999999999999989</v>
      </c>
      <c r="AJ11" s="227">
        <v>6116.55</v>
      </c>
      <c r="AK11" s="227">
        <v>274.99</v>
      </c>
      <c r="AL11" s="227">
        <v>105.82000000000002</v>
      </c>
      <c r="AM11" s="227"/>
      <c r="AN11" s="240">
        <v>786.92000000000041</v>
      </c>
      <c r="AO11" s="227">
        <v>3.68</v>
      </c>
      <c r="AP11" s="227">
        <v>0.03</v>
      </c>
      <c r="AQ11" s="227">
        <v>5.8</v>
      </c>
      <c r="AR11" s="227">
        <v>1.17</v>
      </c>
      <c r="AS11" s="227">
        <v>0.6</v>
      </c>
      <c r="AT11" s="227">
        <v>43.22</v>
      </c>
      <c r="AU11" s="227">
        <v>2157.4999999999986</v>
      </c>
      <c r="AV11" s="227">
        <v>3.37</v>
      </c>
      <c r="AW11" s="227">
        <v>80.319999999999993</v>
      </c>
      <c r="AX11" s="227"/>
      <c r="AY11" s="227">
        <v>0.1</v>
      </c>
      <c r="AZ11" s="227">
        <v>3427.8999999999974</v>
      </c>
      <c r="BA11" s="227">
        <v>1.8</v>
      </c>
      <c r="BB11" s="227">
        <v>0.22</v>
      </c>
      <c r="BC11" s="227">
        <v>1.68</v>
      </c>
      <c r="BD11" s="227">
        <v>6.14</v>
      </c>
      <c r="BE11" s="18">
        <f t="shared" si="0"/>
        <v>39076.229999999989</v>
      </c>
    </row>
    <row r="12" spans="1:57" ht="23.25" customHeight="1" x14ac:dyDescent="0.25">
      <c r="A12" s="234" t="s">
        <v>78</v>
      </c>
      <c r="B12" s="227"/>
      <c r="C12" s="227"/>
      <c r="D12" s="227">
        <v>0.68</v>
      </c>
      <c r="E12" s="227"/>
      <c r="F12" s="227"/>
      <c r="G12" s="227"/>
      <c r="H12" s="227"/>
      <c r="I12" s="227">
        <v>1</v>
      </c>
      <c r="J12" s="227">
        <v>14.219999999999999</v>
      </c>
      <c r="K12" s="227">
        <v>745.6500000000002</v>
      </c>
      <c r="L12" s="227">
        <v>33.58</v>
      </c>
      <c r="M12" s="227">
        <v>75.88000000000001</v>
      </c>
      <c r="N12" s="227">
        <v>157.30000000000001</v>
      </c>
      <c r="O12" s="227"/>
      <c r="P12" s="227"/>
      <c r="Q12" s="227">
        <v>831.45000000000186</v>
      </c>
      <c r="R12" s="227">
        <v>45.300000000000004</v>
      </c>
      <c r="S12" s="227"/>
      <c r="T12" s="227">
        <v>67.679999999999993</v>
      </c>
      <c r="U12" s="227"/>
      <c r="V12" s="227"/>
      <c r="W12">
        <v>3.5500000000000003</v>
      </c>
      <c r="X12" s="227"/>
      <c r="Y12" s="227"/>
      <c r="Z12" s="227"/>
      <c r="AA12" s="227">
        <v>1.1000000000000001</v>
      </c>
      <c r="AB12" s="227"/>
      <c r="AC12" s="227"/>
      <c r="AD12" s="227">
        <v>0.63</v>
      </c>
      <c r="AE12" s="227">
        <v>198.99999999999997</v>
      </c>
      <c r="AF12" s="227"/>
      <c r="AG12" s="227">
        <v>2.13</v>
      </c>
      <c r="AH12" s="227">
        <v>1.17</v>
      </c>
      <c r="AI12" s="227"/>
      <c r="AJ12" s="227">
        <v>3623.3399999999788</v>
      </c>
      <c r="AK12" s="227">
        <v>2.19</v>
      </c>
      <c r="AL12" s="227">
        <v>3.5</v>
      </c>
      <c r="AM12" s="227">
        <v>1.6</v>
      </c>
      <c r="AN12">
        <v>83.149999999999991</v>
      </c>
      <c r="AO12" s="227"/>
      <c r="AP12" s="227"/>
      <c r="AQ12" s="227"/>
      <c r="AR12" s="227"/>
      <c r="AS12" s="227">
        <v>0.04</v>
      </c>
      <c r="AT12" s="227">
        <v>0.15</v>
      </c>
      <c r="AU12" s="227">
        <v>127.63000000000001</v>
      </c>
      <c r="AV12" s="227"/>
      <c r="AW12" s="227">
        <v>0.25</v>
      </c>
      <c r="AX12" s="227"/>
      <c r="AY12" s="227"/>
      <c r="AZ12" s="227">
        <v>64.330000000000027</v>
      </c>
      <c r="BA12" s="227"/>
      <c r="BB12" s="227">
        <v>0.3</v>
      </c>
      <c r="BC12" s="227"/>
      <c r="BD12" s="227">
        <v>0.1</v>
      </c>
      <c r="BE12" s="18">
        <f t="shared" si="0"/>
        <v>6086.8999999999805</v>
      </c>
    </row>
    <row r="13" spans="1:57" ht="23.25" customHeight="1" x14ac:dyDescent="0.2">
      <c r="A13" s="234" t="s">
        <v>164</v>
      </c>
      <c r="B13" s="239"/>
      <c r="C13" s="227"/>
      <c r="D13" s="227"/>
      <c r="E13" s="227"/>
      <c r="F13" s="227"/>
      <c r="G13" s="227"/>
      <c r="H13" s="227"/>
      <c r="I13" s="227"/>
      <c r="J13" s="227"/>
      <c r="K13" s="227">
        <v>29.970000000000002</v>
      </c>
      <c r="L13" s="227">
        <v>1.95</v>
      </c>
      <c r="M13" s="227">
        <v>1.23</v>
      </c>
      <c r="N13" s="227"/>
      <c r="O13" s="227"/>
      <c r="P13" s="227"/>
      <c r="Q13" s="227">
        <v>72.14</v>
      </c>
      <c r="R13" s="227">
        <v>1.79</v>
      </c>
      <c r="S13" s="227"/>
      <c r="T13" s="227">
        <v>48.41</v>
      </c>
      <c r="U13" s="227"/>
      <c r="V13" s="227"/>
      <c r="W13" s="227"/>
      <c r="X13" s="227"/>
      <c r="Y13" s="227"/>
      <c r="Z13" s="227"/>
      <c r="AA13" s="227"/>
      <c r="AB13" s="227"/>
      <c r="AC13" s="227"/>
      <c r="AD13" s="227"/>
      <c r="AE13" s="227">
        <v>1.1000000000000001</v>
      </c>
      <c r="AF13" s="227"/>
      <c r="AG13" s="227">
        <v>0.75</v>
      </c>
      <c r="AH13" s="227"/>
      <c r="AI13" s="227"/>
      <c r="AJ13" s="227">
        <v>567.62</v>
      </c>
      <c r="AK13" s="227"/>
      <c r="AL13" s="227"/>
      <c r="AM13" s="227"/>
      <c r="AN13" s="227">
        <v>687.05000000000018</v>
      </c>
      <c r="AO13" s="227"/>
      <c r="AP13" s="227"/>
      <c r="AQ13" s="227"/>
      <c r="AR13" s="227"/>
      <c r="AS13" s="227">
        <v>0.35</v>
      </c>
      <c r="AT13" s="227"/>
      <c r="AU13" s="227">
        <v>6.1</v>
      </c>
      <c r="AV13" s="227"/>
      <c r="AW13" s="227"/>
      <c r="AX13" s="227"/>
      <c r="AY13" s="227"/>
      <c r="AZ13" s="227">
        <v>11.76</v>
      </c>
      <c r="BA13" s="227"/>
      <c r="BB13" s="227"/>
      <c r="BC13" s="227"/>
      <c r="BD13" s="227"/>
      <c r="BE13" s="18">
        <f t="shared" si="0"/>
        <v>1430.22</v>
      </c>
    </row>
    <row r="14" spans="1:57" ht="23.25" customHeight="1" x14ac:dyDescent="0.2">
      <c r="A14" s="234" t="s">
        <v>95</v>
      </c>
      <c r="B14" s="239"/>
      <c r="C14" s="227"/>
      <c r="D14" s="227"/>
      <c r="E14" s="227"/>
      <c r="F14" s="227"/>
      <c r="G14" s="227"/>
      <c r="H14" s="227"/>
      <c r="I14" s="227"/>
      <c r="J14" s="227"/>
      <c r="K14" s="227">
        <v>0.9</v>
      </c>
      <c r="L14" s="227"/>
      <c r="M14" s="227"/>
      <c r="N14" s="227"/>
      <c r="O14" s="227"/>
      <c r="P14" s="227"/>
      <c r="Q14" s="227"/>
      <c r="R14" s="227"/>
      <c r="S14" s="227"/>
      <c r="T14" s="227">
        <v>0.02</v>
      </c>
      <c r="U14" s="227"/>
      <c r="V14" s="227"/>
      <c r="W14" s="227"/>
      <c r="X14" s="227"/>
      <c r="Y14" s="227"/>
      <c r="Z14" s="227"/>
      <c r="AA14" s="227"/>
      <c r="AB14" s="227"/>
      <c r="AC14" s="227"/>
      <c r="AD14" s="227"/>
      <c r="AE14" s="227">
        <v>0.26</v>
      </c>
      <c r="AF14" s="227"/>
      <c r="AG14" s="227"/>
      <c r="AH14" s="227"/>
      <c r="AI14" s="227"/>
      <c r="AJ14" s="227">
        <v>1.1100000000000001</v>
      </c>
      <c r="AK14" s="227"/>
      <c r="AL14" s="227"/>
      <c r="AM14" s="227">
        <v>0.3</v>
      </c>
      <c r="AN14" s="227">
        <v>59.56</v>
      </c>
      <c r="AO14" s="227"/>
      <c r="AP14" s="227"/>
      <c r="AQ14" s="227"/>
      <c r="AR14" s="227"/>
      <c r="AS14" s="227"/>
      <c r="AT14" s="227"/>
      <c r="AU14" s="227">
        <v>0.04</v>
      </c>
      <c r="AV14" s="227"/>
      <c r="AW14" s="227">
        <v>0.02</v>
      </c>
      <c r="AX14" s="227"/>
      <c r="AY14" s="227"/>
      <c r="AZ14" s="227"/>
      <c r="BA14" s="227"/>
      <c r="BB14" s="227"/>
      <c r="BC14" s="227"/>
      <c r="BD14" s="227"/>
      <c r="BE14" s="18">
        <f t="shared" si="0"/>
        <v>62.210000000000008</v>
      </c>
    </row>
    <row r="15" spans="1:57" ht="23.25" customHeight="1" x14ac:dyDescent="0.2">
      <c r="A15" s="234" t="s">
        <v>81</v>
      </c>
      <c r="B15" s="239"/>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v>5.2</v>
      </c>
      <c r="AO15" s="227"/>
      <c r="AP15" s="227"/>
      <c r="AQ15" s="227"/>
      <c r="AR15" s="227"/>
      <c r="AS15" s="227"/>
      <c r="AT15" s="227"/>
      <c r="AU15" s="227"/>
      <c r="AV15" s="227"/>
      <c r="AW15" s="227"/>
      <c r="AX15" s="227"/>
      <c r="AY15" s="227"/>
      <c r="AZ15" s="227"/>
      <c r="BA15" s="227"/>
      <c r="BB15" s="227"/>
      <c r="BC15" s="227"/>
      <c r="BD15" s="227"/>
      <c r="BE15" s="18">
        <f t="shared" si="0"/>
        <v>5.2</v>
      </c>
    </row>
    <row r="16" spans="1:57" ht="23.25" customHeight="1" x14ac:dyDescent="0.2">
      <c r="A16" s="234" t="s">
        <v>165</v>
      </c>
      <c r="B16" s="239"/>
      <c r="C16" s="227">
        <v>0.02</v>
      </c>
      <c r="D16" s="227"/>
      <c r="E16" s="227"/>
      <c r="F16" s="227"/>
      <c r="G16" s="227"/>
      <c r="H16" s="227"/>
      <c r="I16" s="227"/>
      <c r="J16" s="227">
        <v>0.1</v>
      </c>
      <c r="K16" s="227"/>
      <c r="L16" s="227"/>
      <c r="M16" s="227">
        <v>0.02</v>
      </c>
      <c r="N16" s="227"/>
      <c r="O16" s="227"/>
      <c r="P16" s="227"/>
      <c r="Q16" s="227"/>
      <c r="R16" s="227"/>
      <c r="S16" s="227"/>
      <c r="T16" s="227"/>
      <c r="U16" s="227"/>
      <c r="V16" s="227"/>
      <c r="W16" s="227"/>
      <c r="X16" s="227"/>
      <c r="Y16" s="227"/>
      <c r="Z16" s="227"/>
      <c r="AA16" s="227"/>
      <c r="AB16" s="227"/>
      <c r="AC16" s="227"/>
      <c r="AD16" s="227"/>
      <c r="AE16" s="227">
        <v>0.1</v>
      </c>
      <c r="AF16" s="227"/>
      <c r="AG16" s="227"/>
      <c r="AH16" s="227"/>
      <c r="AI16" s="227"/>
      <c r="AJ16" s="227"/>
      <c r="AK16" s="227"/>
      <c r="AL16" s="227"/>
      <c r="AM16" s="227">
        <v>0.3</v>
      </c>
      <c r="AN16" s="227">
        <v>8.9700000000000006</v>
      </c>
      <c r="AO16" s="227"/>
      <c r="AP16" s="227"/>
      <c r="AQ16" s="227"/>
      <c r="AR16" s="227"/>
      <c r="AS16" s="227"/>
      <c r="AT16" s="227"/>
      <c r="AU16" s="227">
        <v>0.19</v>
      </c>
      <c r="AV16" s="227"/>
      <c r="AW16" s="227"/>
      <c r="AX16" s="227"/>
      <c r="AY16" s="227"/>
      <c r="AZ16" s="227"/>
      <c r="BA16" s="227"/>
      <c r="BB16" s="227"/>
      <c r="BC16" s="227"/>
      <c r="BD16" s="227"/>
      <c r="BE16" s="18">
        <f t="shared" si="0"/>
        <v>9.7000000000000011</v>
      </c>
    </row>
    <row r="17" spans="1:57" ht="23.25" customHeight="1" x14ac:dyDescent="0.2">
      <c r="A17" s="234" t="s">
        <v>83</v>
      </c>
      <c r="B17" s="239"/>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v>0.65</v>
      </c>
      <c r="AO17" s="227"/>
      <c r="AP17" s="227"/>
      <c r="AQ17" s="227"/>
      <c r="AR17" s="227"/>
      <c r="AS17" s="227"/>
      <c r="AT17" s="227"/>
      <c r="AU17" s="227"/>
      <c r="AV17" s="227"/>
      <c r="AW17" s="227"/>
      <c r="AX17" s="227"/>
      <c r="AY17" s="227"/>
      <c r="AZ17" s="227"/>
      <c r="BA17" s="227"/>
      <c r="BB17" s="227"/>
      <c r="BC17" s="227"/>
      <c r="BD17" s="227"/>
      <c r="BE17" s="18">
        <f t="shared" si="0"/>
        <v>0.65</v>
      </c>
    </row>
    <row r="18" spans="1:57" ht="23.25" customHeight="1" x14ac:dyDescent="0.2">
      <c r="A18" s="234" t="s">
        <v>96</v>
      </c>
      <c r="B18" s="239"/>
      <c r="C18" s="227">
        <v>1.58</v>
      </c>
      <c r="D18" s="227"/>
      <c r="E18" s="227"/>
      <c r="F18" s="227"/>
      <c r="G18" s="227"/>
      <c r="H18" s="227"/>
      <c r="I18" s="227"/>
      <c r="J18" s="227">
        <v>289.79000000000002</v>
      </c>
      <c r="K18" s="227">
        <v>5516.8099999999986</v>
      </c>
      <c r="L18" s="227"/>
      <c r="M18" s="227">
        <v>14.6</v>
      </c>
      <c r="N18" s="227">
        <v>709.15</v>
      </c>
      <c r="O18" s="227"/>
      <c r="P18" s="227"/>
      <c r="Q18" s="227">
        <v>2.91</v>
      </c>
      <c r="R18" s="227"/>
      <c r="S18" s="227"/>
      <c r="T18" s="227">
        <v>213.79000000000005</v>
      </c>
      <c r="U18" s="227"/>
      <c r="V18" s="227"/>
      <c r="W18" s="227">
        <v>19.669999999999998</v>
      </c>
      <c r="X18" s="227"/>
      <c r="Y18" s="227">
        <v>0.14000000000000001</v>
      </c>
      <c r="Z18" s="227"/>
      <c r="AA18" s="227">
        <v>17.100000000000001</v>
      </c>
      <c r="AB18" s="227"/>
      <c r="AC18" s="227">
        <v>5.12</v>
      </c>
      <c r="AD18" s="227">
        <v>0.18</v>
      </c>
      <c r="AE18" s="227">
        <v>889.58</v>
      </c>
      <c r="AF18" s="227"/>
      <c r="AG18" s="227"/>
      <c r="AH18" s="227">
        <v>11.71</v>
      </c>
      <c r="AI18" s="227"/>
      <c r="AJ18" s="227"/>
      <c r="AK18" s="227">
        <v>102.83</v>
      </c>
      <c r="AL18" s="227">
        <v>34.15</v>
      </c>
      <c r="AM18" s="227">
        <v>0.55000000000000004</v>
      </c>
      <c r="AN18" s="227">
        <v>58.70000000000001</v>
      </c>
      <c r="AO18" s="227"/>
      <c r="AP18" s="227"/>
      <c r="AQ18" s="227">
        <v>1.63</v>
      </c>
      <c r="AR18" s="227"/>
      <c r="AS18" s="227"/>
      <c r="AT18" s="227">
        <v>14.120000000000001</v>
      </c>
      <c r="AU18" s="227">
        <v>868.94000000000017</v>
      </c>
      <c r="AV18" s="227">
        <v>0.1</v>
      </c>
      <c r="AW18" s="227">
        <v>5.5200000000000005</v>
      </c>
      <c r="AX18" s="227"/>
      <c r="AY18" s="227"/>
      <c r="AZ18" s="227">
        <v>453.77000000000015</v>
      </c>
      <c r="BA18" s="227">
        <v>0.1</v>
      </c>
      <c r="BB18" s="227"/>
      <c r="BC18" s="227"/>
      <c r="BD18" s="227">
        <v>26.689999999999998</v>
      </c>
      <c r="BE18" s="18">
        <f t="shared" si="0"/>
        <v>9259.2300000000014</v>
      </c>
    </row>
    <row r="19" spans="1:57" ht="23.25" customHeight="1" thickBot="1" x14ac:dyDescent="0.25">
      <c r="A19" s="232" t="s">
        <v>69</v>
      </c>
      <c r="B19" s="139">
        <f t="shared" ref="B19:BC19" si="1">SUM(B4:B18)</f>
        <v>2.2000000000000002</v>
      </c>
      <c r="C19" s="139">
        <f t="shared" si="1"/>
        <v>203.21000000000004</v>
      </c>
      <c r="D19" s="139">
        <f t="shared" si="1"/>
        <v>0.68</v>
      </c>
      <c r="E19" s="139">
        <f t="shared" si="1"/>
        <v>2.82</v>
      </c>
      <c r="F19" s="139">
        <f t="shared" si="1"/>
        <v>5.67</v>
      </c>
      <c r="G19" s="139">
        <f t="shared" si="1"/>
        <v>1.88</v>
      </c>
      <c r="H19" s="139">
        <f t="shared" si="1"/>
        <v>0.49</v>
      </c>
      <c r="I19" s="139">
        <f t="shared" si="1"/>
        <v>1</v>
      </c>
      <c r="J19" s="139">
        <f t="shared" si="1"/>
        <v>1626.7799999999995</v>
      </c>
      <c r="K19" s="139">
        <f t="shared" si="1"/>
        <v>37754.089999999982</v>
      </c>
      <c r="L19" s="139">
        <f t="shared" si="1"/>
        <v>35.53</v>
      </c>
      <c r="M19" s="139">
        <f t="shared" si="1"/>
        <v>940.60000000000014</v>
      </c>
      <c r="N19" s="139">
        <f t="shared" si="1"/>
        <v>10318.800000000003</v>
      </c>
      <c r="O19" s="139">
        <f t="shared" si="1"/>
        <v>0.1</v>
      </c>
      <c r="P19" s="139">
        <f t="shared" si="1"/>
        <v>0.59</v>
      </c>
      <c r="Q19" s="139">
        <f t="shared" si="1"/>
        <v>966.09000000000185</v>
      </c>
      <c r="R19" s="139">
        <f t="shared" si="1"/>
        <v>47.09</v>
      </c>
      <c r="S19" s="139">
        <f t="shared" si="1"/>
        <v>1.24</v>
      </c>
      <c r="T19" s="139">
        <f t="shared" si="1"/>
        <v>2468.5099999999993</v>
      </c>
      <c r="U19" s="139">
        <f t="shared" si="1"/>
        <v>0.9</v>
      </c>
      <c r="V19" s="139">
        <f t="shared" si="1"/>
        <v>0.44</v>
      </c>
      <c r="W19" s="139">
        <f t="shared" si="1"/>
        <v>226.96</v>
      </c>
      <c r="X19" s="139">
        <f t="shared" si="1"/>
        <v>1.08</v>
      </c>
      <c r="Y19" s="139">
        <f t="shared" si="1"/>
        <v>0.60000000000000009</v>
      </c>
      <c r="Z19" s="139">
        <f t="shared" si="1"/>
        <v>0.35</v>
      </c>
      <c r="AA19" s="139">
        <f t="shared" si="1"/>
        <v>260.90999999999997</v>
      </c>
      <c r="AB19" s="139">
        <f t="shared" si="1"/>
        <v>0.1</v>
      </c>
      <c r="AC19" s="139">
        <f t="shared" si="1"/>
        <v>53.99</v>
      </c>
      <c r="AD19" s="139">
        <f t="shared" si="1"/>
        <v>1.3</v>
      </c>
      <c r="AE19" s="139">
        <f t="shared" si="1"/>
        <v>10819.090000000007</v>
      </c>
      <c r="AF19" s="139">
        <f t="shared" si="1"/>
        <v>5.36</v>
      </c>
      <c r="AG19" s="139">
        <f t="shared" si="1"/>
        <v>4.5299999999999994</v>
      </c>
      <c r="AH19" s="139">
        <f t="shared" si="1"/>
        <v>115.79999999999998</v>
      </c>
      <c r="AI19" s="139">
        <f t="shared" si="1"/>
        <v>7.93</v>
      </c>
      <c r="AJ19" s="139">
        <f t="shared" si="1"/>
        <v>10464.719999999981</v>
      </c>
      <c r="AK19" s="139">
        <f t="shared" si="1"/>
        <v>846.33</v>
      </c>
      <c r="AL19" s="139">
        <f t="shared" si="1"/>
        <v>206.43000000000004</v>
      </c>
      <c r="AM19" s="139">
        <f t="shared" si="1"/>
        <v>2.75</v>
      </c>
      <c r="AN19" s="139">
        <f t="shared" si="1"/>
        <v>3909.8900000000003</v>
      </c>
      <c r="AO19" s="139">
        <f t="shared" si="1"/>
        <v>3.68</v>
      </c>
      <c r="AP19" s="139">
        <f t="shared" si="1"/>
        <v>0.41000000000000003</v>
      </c>
      <c r="AQ19" s="139">
        <f t="shared" si="1"/>
        <v>10.439999999999998</v>
      </c>
      <c r="AR19" s="139">
        <f t="shared" si="1"/>
        <v>1.17</v>
      </c>
      <c r="AS19" s="139">
        <f t="shared" si="1"/>
        <v>1.04</v>
      </c>
      <c r="AT19" s="139">
        <f t="shared" si="1"/>
        <v>120.22</v>
      </c>
      <c r="AU19" s="139">
        <f t="shared" si="1"/>
        <v>6755.4699999999984</v>
      </c>
      <c r="AV19" s="139">
        <f t="shared" si="1"/>
        <v>5.83</v>
      </c>
      <c r="AW19" s="139">
        <f t="shared" si="1"/>
        <v>131.22999999999999</v>
      </c>
      <c r="AX19" s="139">
        <f t="shared" si="1"/>
        <v>0.71000000000000008</v>
      </c>
      <c r="AY19" s="139">
        <f t="shared" si="1"/>
        <v>0.1</v>
      </c>
      <c r="AZ19" s="139">
        <f t="shared" si="1"/>
        <v>7618.4799999999977</v>
      </c>
      <c r="BA19" s="139">
        <f t="shared" si="1"/>
        <v>6.87</v>
      </c>
      <c r="BB19" s="139">
        <f t="shared" si="1"/>
        <v>0.52</v>
      </c>
      <c r="BC19" s="139">
        <f t="shared" si="1"/>
        <v>2.1799999999999997</v>
      </c>
      <c r="BD19" s="139">
        <f>SUM(BD4:BD18)</f>
        <v>67.319999999999993</v>
      </c>
      <c r="BE19" s="140">
        <f t="shared" si="0"/>
        <v>96032.499999999956</v>
      </c>
    </row>
  </sheetData>
  <mergeCells count="3">
    <mergeCell ref="A2:A3"/>
    <mergeCell ref="B2:BD2"/>
    <mergeCell ref="BE2:BE3"/>
  </mergeCells>
  <printOptions horizontalCentered="1"/>
  <pageMargins left="0.25" right="0.25" top="0.75" bottom="0.75" header="0.3" footer="0.3"/>
  <pageSetup paperSize="5" scale="33" orientation="landscape" r:id="rId1"/>
  <headerFooter>
    <oddHeader>&amp;L&amp;G&amp;C&amp;"Verdana,Negrita"DISTRIBUCION NACIONAL DE CEPAJES TINTOS 
DE VIDES PARA VINIFICACION (has)&amp;R&amp;"Verdana,Normal"CUADRO N° 7</oddHeader>
    <oddFooter>&amp;R&amp;F</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B567A35B096AC4D90EEEEBF720B8828" ma:contentTypeVersion="14" ma:contentTypeDescription="Crear nuevo documento." ma:contentTypeScope="" ma:versionID="271f9c358d68e9d30f9db6ca19f232de">
  <xsd:schema xmlns:xsd="http://www.w3.org/2001/XMLSchema" xmlns:xs="http://www.w3.org/2001/XMLSchema" xmlns:p="http://schemas.microsoft.com/office/2006/metadata/properties" xmlns:ns3="4c94977e-192c-4126-8207-ebd9e00e877f" xmlns:ns4="dcd81ecb-0984-4977-94f6-3b1285607b10" targetNamespace="http://schemas.microsoft.com/office/2006/metadata/properties" ma:root="true" ma:fieldsID="5dd3bca652261efed2d602fbe2dcafb8" ns3:_="" ns4:_="">
    <xsd:import namespace="4c94977e-192c-4126-8207-ebd9e00e877f"/>
    <xsd:import namespace="dcd81ecb-0984-4977-94f6-3b1285607b1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4977e-192c-4126-8207-ebd9e00e8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d81ecb-0984-4977-94f6-3b1285607b1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04A7EC-059A-4B96-A9A5-195D9AC0AB97}">
  <ds:schemaRefs>
    <ds:schemaRef ds:uri="http://schemas.microsoft.com/sharepoint/v3/contenttype/forms"/>
  </ds:schemaRefs>
</ds:datastoreItem>
</file>

<file path=customXml/itemProps2.xml><?xml version="1.0" encoding="utf-8"?>
<ds:datastoreItem xmlns:ds="http://schemas.openxmlformats.org/officeDocument/2006/customXml" ds:itemID="{BD3C938A-EEC2-45DA-976F-102D1A61F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4977e-192c-4126-8207-ebd9e00e877f"/>
    <ds:schemaRef ds:uri="dcd81ecb-0984-4977-94f6-3b1285607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6F82DD-A638-4959-B50F-21277FCE8312}">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dcd81ecb-0984-4977-94f6-3b1285607b10"/>
    <ds:schemaRef ds:uri="4c94977e-192c-4126-8207-ebd9e00e877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TAPA</vt:lpstr>
      <vt:lpstr>INDICE</vt:lpstr>
      <vt:lpstr>INTRODUCCION</vt:lpstr>
      <vt:lpstr>TOTAL NACIONAL</vt:lpstr>
      <vt:lpstr>VIDES VINIFERAS</vt:lpstr>
      <vt:lpstr>RIEGO</vt:lpstr>
      <vt:lpstr>CONDUCCION</vt:lpstr>
      <vt:lpstr>VAR_BLANCAS</vt:lpstr>
      <vt:lpstr>VAR_TINTAS</vt:lpstr>
      <vt:lpstr>VAR_PISQUERAS</vt:lpstr>
      <vt:lpstr>N° PROPIEDADES</vt:lpstr>
      <vt:lpstr>ARICA C-10</vt:lpstr>
      <vt:lpstr>TARAPACA C-11</vt:lpstr>
      <vt:lpstr>ANTOFAGASTA C-12</vt:lpstr>
      <vt:lpstr>ATACAMA C-13</vt:lpstr>
      <vt:lpstr>ATACAMA C-14</vt:lpstr>
      <vt:lpstr>ATACAMA C-15</vt:lpstr>
      <vt:lpstr>ATACAMA C-16</vt:lpstr>
      <vt:lpstr>ATACAMA C-17</vt:lpstr>
      <vt:lpstr>COQUIMBO C-18</vt:lpstr>
      <vt:lpstr>COQUIMBO C-19</vt:lpstr>
      <vt:lpstr>COQUIMBO C-20</vt:lpstr>
      <vt:lpstr>COQUIMBO C-21</vt:lpstr>
      <vt:lpstr>COQUIMBO C-22</vt:lpstr>
      <vt:lpstr>VALPARAISO C-23</vt:lpstr>
      <vt:lpstr>VALPARAISO C-24</vt:lpstr>
      <vt:lpstr>VALPARAISO C-25</vt:lpstr>
      <vt:lpstr>VALPARAISO C-26</vt:lpstr>
      <vt:lpstr>L.B.O'HIGGINS C-27</vt:lpstr>
      <vt:lpstr>L.B.O'HIGGINS C-28</vt:lpstr>
      <vt:lpstr>L.B.O'HIGGINS C-29</vt:lpstr>
      <vt:lpstr>L.B.O'HIGGINS C-30</vt:lpstr>
      <vt:lpstr>MAULE C-31</vt:lpstr>
      <vt:lpstr>MAULE C-32</vt:lpstr>
      <vt:lpstr>MAULE C-33</vt:lpstr>
      <vt:lpstr>MAULE C-34</vt:lpstr>
      <vt:lpstr> ÑUBLE C-35</vt:lpstr>
      <vt:lpstr>ÑUBLE C-36</vt:lpstr>
      <vt:lpstr>ÑUBLE C-37</vt:lpstr>
      <vt:lpstr>ÑUBLE C-38</vt:lpstr>
      <vt:lpstr>BIO BIO C-39</vt:lpstr>
      <vt:lpstr>BIO BIO C-40</vt:lpstr>
      <vt:lpstr>BIO BIO C-41</vt:lpstr>
      <vt:lpstr>BIO BIO C-42</vt:lpstr>
      <vt:lpstr>ARAUCANIA C-43</vt:lpstr>
      <vt:lpstr>ARAUCANIA C-44</vt:lpstr>
      <vt:lpstr>LOS RIOS C-45</vt:lpstr>
      <vt:lpstr>LOS RIOS C-46</vt:lpstr>
      <vt:lpstr>LOS LAGOS C-47</vt:lpstr>
      <vt:lpstr>LOS LAGOS C-48</vt:lpstr>
      <vt:lpstr>AYSEN C-49 </vt:lpstr>
      <vt:lpstr>AYSEN C-50</vt:lpstr>
      <vt:lpstr>METROPOLITANA C-51</vt:lpstr>
      <vt:lpstr>METROPOLITANA C-52 </vt:lpstr>
      <vt:lpstr>METROPOLITANA C-53</vt:lpstr>
      <vt:lpstr>METROPOLITANA C-54 </vt:lpstr>
      <vt:lpstr>EVOLUCION SUPERFICIE C-55</vt:lpstr>
      <vt:lpstr>EVOLUCION CEPAJES C-56</vt:lpstr>
      <vt:lpstr>'EVOLUCION CEPAJES C-56'!Títulos_a_imprimir</vt:lpstr>
      <vt:lpstr>'EVOLUCION SUPERFICIE C-55'!Títulos_a_imprimir</vt:lpstr>
      <vt:lpstr>'L.B.O''HIGGINS C-29'!Títulos_a_imprimir</vt:lpstr>
      <vt:lpstr>'L.B.O''HIGGINS C-30'!Títulos_a_imprimir</vt:lpstr>
      <vt:lpstr>'MAULE C-34'!Títulos_a_imprimir</vt:lpstr>
      <vt:lpstr>'METROPOLITANA C-54 '!Títulos_a_imprimir</vt:lpstr>
      <vt:lpstr>'ÑUBLE C-38'!Títulos_a_imprimir</vt:lpstr>
      <vt:lpstr>VAR_BLANCAS!Títulos_a_imprimir</vt:lpstr>
      <vt:lpstr>VAR_TINTAS!Títulos_a_imprimir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Guillermo Caceres Torres</dc:creator>
  <cp:keywords/>
  <dc:description/>
  <cp:lastModifiedBy>Joaquin Almarza Serrano</cp:lastModifiedBy>
  <cp:revision/>
  <cp:lastPrinted>2022-11-25T16:12:54Z</cp:lastPrinted>
  <dcterms:created xsi:type="dcterms:W3CDTF">2011-09-01T19:59:48Z</dcterms:created>
  <dcterms:modified xsi:type="dcterms:W3CDTF">2022-11-28T13:28:05Z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0x0101009B567A35B096AC4D90EEEEBF720B8828</vt:lpwstr>
  </property>
</Properties>
</file>